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V6FSSH01\Redirect$\06698352\Desktop\浸水\"/>
    </mc:Choice>
  </mc:AlternateContent>
  <bookViews>
    <workbookView xWindow="0" yWindow="0" windowWidth="24000" windowHeight="9645" tabRatio="836"/>
  </bookViews>
  <sheets>
    <sheet name="要望額根拠-自立基準" sheetId="10" r:id="rId1"/>
    <sheet name="要望額根拠-誘導基準" sheetId="22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'要望額根拠-自立基準'!$A$1:$Y$36</definedName>
    <definedName name="_xlnm.Print_Area" localSheetId="1">'要望額根拠-誘導基準'!$A$1:$Y$36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4" i="22" l="1"/>
  <c r="Q33" i="22"/>
  <c r="Q32" i="22"/>
  <c r="Q31" i="22"/>
  <c r="E18" i="22"/>
  <c r="K34" i="22" l="1"/>
  <c r="N34" i="22" s="1"/>
  <c r="J34" i="22"/>
  <c r="K33" i="22"/>
  <c r="N33" i="22" s="1"/>
  <c r="J33" i="22"/>
  <c r="K32" i="22"/>
  <c r="N32" i="22" s="1"/>
  <c r="J32" i="22"/>
  <c r="K31" i="22"/>
  <c r="N31" i="22" s="1"/>
  <c r="J31" i="22"/>
  <c r="Q30" i="22"/>
  <c r="K30" i="22"/>
  <c r="N30" i="22" s="1"/>
  <c r="J30" i="22"/>
  <c r="Q29" i="22"/>
  <c r="N29" i="22"/>
  <c r="K29" i="22"/>
  <c r="J29" i="22"/>
  <c r="Q28" i="22"/>
  <c r="N28" i="22"/>
  <c r="K28" i="22"/>
  <c r="J28" i="22"/>
  <c r="Q27" i="22"/>
  <c r="K27" i="22"/>
  <c r="N27" i="22" s="1"/>
  <c r="J27" i="22"/>
  <c r="K26" i="22"/>
  <c r="N26" i="22" s="1"/>
  <c r="J26" i="22"/>
  <c r="K25" i="22"/>
  <c r="N25" i="22" s="1"/>
  <c r="J25" i="22"/>
  <c r="X20" i="22"/>
  <c r="U13" i="22"/>
  <c r="O18" i="22" s="1"/>
  <c r="T18" i="22" s="1"/>
  <c r="N34" i="10"/>
  <c r="K34" i="10"/>
  <c r="J34" i="10"/>
  <c r="K33" i="10"/>
  <c r="N33" i="10" s="1"/>
  <c r="J33" i="10"/>
  <c r="K32" i="10"/>
  <c r="N32" i="10" s="1"/>
  <c r="J32" i="10"/>
  <c r="K31" i="10"/>
  <c r="N31" i="10" s="1"/>
  <c r="J31" i="10"/>
  <c r="K30" i="10"/>
  <c r="N30" i="10" s="1"/>
  <c r="J30" i="10"/>
  <c r="K29" i="10"/>
  <c r="N29" i="10" s="1"/>
  <c r="J29" i="10"/>
  <c r="N28" i="10"/>
  <c r="K28" i="10"/>
  <c r="J28" i="10"/>
  <c r="K27" i="10"/>
  <c r="N27" i="10" s="1"/>
  <c r="J27" i="10"/>
  <c r="K26" i="10"/>
  <c r="N26" i="10" s="1"/>
  <c r="J26" i="10"/>
  <c r="K25" i="10"/>
  <c r="N25" i="10" s="1"/>
  <c r="J25" i="10"/>
  <c r="X20" i="10"/>
  <c r="O18" i="10"/>
  <c r="E18" i="10"/>
  <c r="T18" i="10" l="1"/>
  <c r="Q28" i="10" s="1"/>
  <c r="T28" i="10" s="1"/>
  <c r="W28" i="10" s="1"/>
  <c r="T34" i="22"/>
  <c r="W34" i="22" s="1"/>
  <c r="T33" i="22"/>
  <c r="W33" i="22" s="1"/>
  <c r="T32" i="22"/>
  <c r="W32" i="22" s="1"/>
  <c r="T31" i="22"/>
  <c r="W31" i="22" s="1"/>
  <c r="N35" i="22"/>
  <c r="T30" i="22"/>
  <c r="W30" i="22" s="1"/>
  <c r="T29" i="22"/>
  <c r="W29" i="22" s="1"/>
  <c r="T28" i="22"/>
  <c r="W28" i="22" s="1"/>
  <c r="T27" i="22"/>
  <c r="W27" i="22" s="1"/>
  <c r="Q26" i="22"/>
  <c r="T26" i="22" s="1"/>
  <c r="W26" i="22" s="1"/>
  <c r="Q25" i="22"/>
  <c r="T25" i="22" s="1"/>
  <c r="Q30" i="10"/>
  <c r="T30" i="10" s="1"/>
  <c r="W30" i="10" s="1"/>
  <c r="Q27" i="10"/>
  <c r="T27" i="10" s="1"/>
  <c r="W27" i="10" s="1"/>
  <c r="Q31" i="10"/>
  <c r="T31" i="10" s="1"/>
  <c r="W31" i="10" s="1"/>
  <c r="Q33" i="10"/>
  <c r="T33" i="10" s="1"/>
  <c r="W33" i="10" s="1"/>
  <c r="Q34" i="10"/>
  <c r="T34" i="10" s="1"/>
  <c r="W34" i="10" s="1"/>
  <c r="Q32" i="10"/>
  <c r="T32" i="10" s="1"/>
  <c r="W32" i="10" s="1"/>
  <c r="Q29" i="10"/>
  <c r="T29" i="10" s="1"/>
  <c r="W29" i="10" s="1"/>
  <c r="N35" i="10"/>
  <c r="Q26" i="10"/>
  <c r="T26" i="10" s="1"/>
  <c r="W26" i="10" s="1"/>
  <c r="Q25" i="10" l="1"/>
  <c r="T25" i="10" s="1"/>
  <c r="T35" i="10" s="1"/>
  <c r="T35" i="22"/>
  <c r="W25" i="22"/>
  <c r="W35" i="22" s="1"/>
  <c r="W25" i="10" l="1"/>
  <c r="W35" i="10" s="1"/>
</calcChain>
</file>

<file path=xl/sharedStrings.xml><?xml version="1.0" encoding="utf-8"?>
<sst xmlns="http://schemas.openxmlformats.org/spreadsheetml/2006/main" count="187" uniqueCount="83">
  <si>
    <t>概算整備費
（千円）</t>
    <rPh sb="0" eb="2">
      <t>ガイサン</t>
    </rPh>
    <rPh sb="2" eb="5">
      <t>セイビヒ</t>
    </rPh>
    <rPh sb="7" eb="8">
      <t>セン</t>
    </rPh>
    <rPh sb="8" eb="9">
      <t>エン</t>
    </rPh>
    <phoneticPr fontId="4"/>
  </si>
  <si>
    <t>□</t>
  </si>
  <si>
    <t>⑤</t>
  </si>
  <si>
    <t>④</t>
  </si>
  <si>
    <t>②</t>
  </si>
  <si>
    <t>補助率</t>
    <rPh sb="0" eb="3">
      <t>ホジョリツ</t>
    </rPh>
    <phoneticPr fontId="4"/>
  </si>
  <si>
    <t>合計</t>
    <rPh sb="0" eb="2">
      <t>ゴウケイ</t>
    </rPh>
    <phoneticPr fontId="4"/>
  </si>
  <si>
    <t>⑦</t>
  </si>
  <si>
    <t>⑥</t>
  </si>
  <si>
    <t>⑧</t>
  </si>
  <si>
    <t>⑨</t>
  </si>
  <si>
    <t>番号</t>
    <rPh sb="0" eb="2">
      <t>バンゴウ</t>
    </rPh>
    <phoneticPr fontId="4"/>
  </si>
  <si>
    <t>人</t>
    <rPh sb="0" eb="1">
      <t>ニン</t>
    </rPh>
    <phoneticPr fontId="4"/>
  </si>
  <si>
    <t>従業員数</t>
    <rPh sb="0" eb="3">
      <t>ジュウギョウイン</t>
    </rPh>
    <rPh sb="3" eb="4">
      <t>スウ</t>
    </rPh>
    <phoneticPr fontId="4"/>
  </si>
  <si>
    <t>受入人数</t>
    <rPh sb="0" eb="2">
      <t>ウケイレ</t>
    </rPh>
    <rPh sb="2" eb="4">
      <t>ニンズウ</t>
    </rPh>
    <phoneticPr fontId="4"/>
  </si>
  <si>
    <t>／</t>
  </si>
  <si>
    <t>通常在館者数</t>
    <rPh sb="0" eb="2">
      <t>ツウジョウ</t>
    </rPh>
    <rPh sb="2" eb="5">
      <t>ザイカンシャ</t>
    </rPh>
    <rPh sb="5" eb="6">
      <t>スウ</t>
    </rPh>
    <phoneticPr fontId="4"/>
  </si>
  <si>
    <t>通常在館者数＋受入人数</t>
    <rPh sb="0" eb="2">
      <t>ツウジョウ</t>
    </rPh>
    <rPh sb="2" eb="5">
      <t>ザイカンシャ</t>
    </rPh>
    <rPh sb="5" eb="6">
      <t>スウ</t>
    </rPh>
    <rPh sb="7" eb="9">
      <t>ウケイレ</t>
    </rPh>
    <rPh sb="9" eb="11">
      <t>ニンズウ</t>
    </rPh>
    <phoneticPr fontId="4"/>
  </si>
  <si>
    <t>■</t>
  </si>
  <si>
    <t>①</t>
  </si>
  <si>
    <t>③</t>
  </si>
  <si>
    <t>合計【自動計算】</t>
    <rPh sb="0" eb="2">
      <t>ゴウケイ</t>
    </rPh>
    <rPh sb="3" eb="5">
      <t>ジドウ</t>
    </rPh>
    <rPh sb="5" eb="7">
      <t>ケイサン</t>
    </rPh>
    <phoneticPr fontId="4"/>
  </si>
  <si>
    <t>来店者数</t>
    <rPh sb="0" eb="3">
      <t>ライテンシャ</t>
    </rPh>
    <rPh sb="3" eb="4">
      <t>スウ</t>
    </rPh>
    <phoneticPr fontId="4"/>
  </si>
  <si>
    <t>＝</t>
    <phoneticPr fontId="10"/>
  </si>
  <si>
    <t>按分比【自動計算】</t>
    <rPh sb="0" eb="2">
      <t>アンブン</t>
    </rPh>
    <rPh sb="2" eb="3">
      <t>ヒ</t>
    </rPh>
    <rPh sb="4" eb="6">
      <t>ジドウ</t>
    </rPh>
    <rPh sb="6" eb="8">
      <t>ケイサン</t>
    </rPh>
    <phoneticPr fontId="4"/>
  </si>
  <si>
    <t>（該当するものは□→■を選択）</t>
    <phoneticPr fontId="10"/>
  </si>
  <si>
    <t>退避空間の按分計算</t>
    <rPh sb="0" eb="4">
      <t>タイヒクウカン</t>
    </rPh>
    <rPh sb="5" eb="7">
      <t>アンブン</t>
    </rPh>
    <rPh sb="7" eb="9">
      <t>ケイサン</t>
    </rPh>
    <phoneticPr fontId="4"/>
  </si>
  <si>
    <t>・自立基準と誘導基準の両方の交付を申請する場合は、本表とシート「要望額根拠-誘導基準」の両方を使用してください</t>
    <rPh sb="1" eb="3">
      <t>ジリツ</t>
    </rPh>
    <rPh sb="3" eb="5">
      <t>キジュン</t>
    </rPh>
    <rPh sb="6" eb="8">
      <t>ユウドウ</t>
    </rPh>
    <rPh sb="8" eb="10">
      <t>キジュン</t>
    </rPh>
    <rPh sb="11" eb="13">
      <t>リョウホウ</t>
    </rPh>
    <rPh sb="14" eb="16">
      <t>コウフ</t>
    </rPh>
    <rPh sb="17" eb="19">
      <t>シンセイ</t>
    </rPh>
    <rPh sb="21" eb="23">
      <t>バアイ</t>
    </rPh>
    <rPh sb="25" eb="26">
      <t>ホン</t>
    </rPh>
    <rPh sb="26" eb="27">
      <t>ヒョウ</t>
    </rPh>
    <rPh sb="44" eb="46">
      <t>リョウホウ</t>
    </rPh>
    <rPh sb="47" eb="49">
      <t>シヨウ</t>
    </rPh>
    <phoneticPr fontId="10"/>
  </si>
  <si>
    <t>・自立基準と誘導基準の両方の交付を申請する場合は、本表とシート「要望額根拠-自立基準」の両方を使用してください</t>
    <rPh sb="1" eb="3">
      <t>ジリツ</t>
    </rPh>
    <rPh sb="3" eb="5">
      <t>キジュン</t>
    </rPh>
    <rPh sb="6" eb="8">
      <t>ユウドウ</t>
    </rPh>
    <rPh sb="8" eb="10">
      <t>キジュン</t>
    </rPh>
    <rPh sb="11" eb="13">
      <t>リョウホウ</t>
    </rPh>
    <rPh sb="14" eb="16">
      <t>コウフ</t>
    </rPh>
    <rPh sb="17" eb="19">
      <t>シンセイ</t>
    </rPh>
    <rPh sb="21" eb="23">
      <t>バアイ</t>
    </rPh>
    <rPh sb="25" eb="26">
      <t>ホン</t>
    </rPh>
    <rPh sb="26" eb="27">
      <t>ヒョウ</t>
    </rPh>
    <rPh sb="38" eb="40">
      <t>ジリツ</t>
    </rPh>
    <rPh sb="44" eb="46">
      <t>リョウホウ</t>
    </rPh>
    <rPh sb="47" eb="49">
      <t>シヨウ</t>
    </rPh>
    <phoneticPr fontId="10"/>
  </si>
  <si>
    <t>概算整備内訳（事業予定年度全体の合計）</t>
    <rPh sb="0" eb="2">
      <t>ガイサン</t>
    </rPh>
    <rPh sb="2" eb="4">
      <t>セイビ</t>
    </rPh>
    <rPh sb="4" eb="6">
      <t>ウチワケ</t>
    </rPh>
    <rPh sb="7" eb="9">
      <t>ジギョウ</t>
    </rPh>
    <rPh sb="9" eb="11">
      <t>ヨテイ</t>
    </rPh>
    <rPh sb="11" eb="13">
      <t>ネンド</t>
    </rPh>
    <rPh sb="13" eb="15">
      <t>ゼンタイ</t>
    </rPh>
    <rPh sb="16" eb="18">
      <t>ゴウケイ</t>
    </rPh>
    <phoneticPr fontId="4"/>
  </si>
  <si>
    <t>黄色セル</t>
    <rPh sb="0" eb="2">
      <t>キイロ</t>
    </rPh>
    <phoneticPr fontId="10"/>
  </si>
  <si>
    <t>のみ入力してください</t>
    <rPh sb="2" eb="4">
      <t>ニュウリョク</t>
    </rPh>
    <phoneticPr fontId="10"/>
  </si>
  <si>
    <r>
      <t>・本表は葛飾区浸水対応型拠点建築物等普及事業補助金（</t>
    </r>
    <r>
      <rPr>
        <b/>
        <u/>
        <sz val="11"/>
        <color theme="1"/>
        <rFont val="ＭＳ 明朝"/>
        <family val="1"/>
        <charset val="128"/>
      </rPr>
      <t>自立基準</t>
    </r>
    <r>
      <rPr>
        <sz val="11"/>
        <color theme="1"/>
        <rFont val="ＭＳ 明朝"/>
        <family val="1"/>
        <charset val="128"/>
      </rPr>
      <t>）の交付を申請する際の要望根拠額を算出する資料です</t>
    </r>
    <rPh sb="1" eb="2">
      <t>ホン</t>
    </rPh>
    <rPh sb="2" eb="3">
      <t>ヒョウ</t>
    </rPh>
    <rPh sb="26" eb="30">
      <t>ジリツキジュン</t>
    </rPh>
    <rPh sb="32" eb="34">
      <t>コウフ</t>
    </rPh>
    <rPh sb="35" eb="37">
      <t>シンセイ</t>
    </rPh>
    <rPh sb="39" eb="40">
      <t>サイ</t>
    </rPh>
    <rPh sb="41" eb="46">
      <t>ヨウボウコンキョガク</t>
    </rPh>
    <rPh sb="47" eb="49">
      <t>サンシュツ</t>
    </rPh>
    <rPh sb="51" eb="53">
      <t>シリョウ</t>
    </rPh>
    <phoneticPr fontId="10"/>
  </si>
  <si>
    <r>
      <t>・</t>
    </r>
    <r>
      <rPr>
        <b/>
        <u/>
        <sz val="11"/>
        <color theme="1"/>
        <rFont val="ＭＳ 明朝"/>
        <family val="1"/>
        <charset val="128"/>
      </rPr>
      <t>誘導基準</t>
    </r>
    <r>
      <rPr>
        <sz val="11"/>
        <color theme="1"/>
        <rFont val="ＭＳ 明朝"/>
        <family val="1"/>
        <charset val="128"/>
      </rPr>
      <t>の交付を申請する場合は、シート「要望額根拠-誘導基準」を使用してください</t>
    </r>
    <rPh sb="1" eb="3">
      <t>ユウドウ</t>
    </rPh>
    <rPh sb="3" eb="5">
      <t>キジュン</t>
    </rPh>
    <rPh sb="6" eb="8">
      <t>コウフ</t>
    </rPh>
    <rPh sb="9" eb="11">
      <t>シンセイ</t>
    </rPh>
    <rPh sb="13" eb="15">
      <t>バアイ</t>
    </rPh>
    <rPh sb="33" eb="35">
      <t>シヨウ</t>
    </rPh>
    <phoneticPr fontId="10"/>
  </si>
  <si>
    <t>集合住宅</t>
    <rPh sb="0" eb="2">
      <t>シュウゴウ</t>
    </rPh>
    <rPh sb="2" eb="4">
      <t>ジュウタク</t>
    </rPh>
    <phoneticPr fontId="4"/>
  </si>
  <si>
    <t>大規模小売店舗</t>
    <rPh sb="0" eb="3">
      <t>ダイキボ</t>
    </rPh>
    <rPh sb="3" eb="5">
      <t>コウリ</t>
    </rPh>
    <rPh sb="5" eb="7">
      <t>テンポ</t>
    </rPh>
    <phoneticPr fontId="4"/>
  </si>
  <si>
    <t>太陽光発電</t>
    <rPh sb="0" eb="3">
      <t>タイヨウコウ</t>
    </rPh>
    <rPh sb="3" eb="5">
      <t>ハツデン</t>
    </rPh>
    <phoneticPr fontId="10"/>
  </si>
  <si>
    <t>蓄電池</t>
    <rPh sb="0" eb="3">
      <t>チクデンチ</t>
    </rPh>
    <phoneticPr fontId="10"/>
  </si>
  <si>
    <t>停電対応型コージェネレーションシステム</t>
    <rPh sb="0" eb="2">
      <t>テイデン</t>
    </rPh>
    <rPh sb="2" eb="5">
      <t>タイオウガタ</t>
    </rPh>
    <phoneticPr fontId="10"/>
  </si>
  <si>
    <t>停電対応型ガスヒートポンプ式空調機</t>
  </si>
  <si>
    <t>急速充電器</t>
  </si>
  <si>
    <t>電気室の設置</t>
  </si>
  <si>
    <t>電気室の移設</t>
    <rPh sb="4" eb="6">
      <t>イセツ</t>
    </rPh>
    <phoneticPr fontId="10"/>
  </si>
  <si>
    <t>防災備蓄倉庫</t>
  </si>
  <si>
    <t>防災備蓄倉庫のラック・棚等</t>
  </si>
  <si>
    <t>退避空間</t>
  </si>
  <si>
    <t>退避施設の区画化の費用</t>
  </si>
  <si>
    <t>階段</t>
  </si>
  <si>
    <t>非常用照明設備</t>
  </si>
  <si>
    <t>基準額</t>
    <rPh sb="0" eb="2">
      <t>キジュン</t>
    </rPh>
    <rPh sb="2" eb="3">
      <t>ガク</t>
    </rPh>
    <phoneticPr fontId="10"/>
  </si>
  <si>
    <t>台</t>
    <rPh sb="0" eb="1">
      <t>ダイ</t>
    </rPh>
    <phoneticPr fontId="10"/>
  </si>
  <si>
    <t>式</t>
    <rPh sb="0" eb="1">
      <t>シキ</t>
    </rPh>
    <phoneticPr fontId="10"/>
  </si>
  <si>
    <t>㎡</t>
    <phoneticPr fontId="10"/>
  </si>
  <si>
    <t>ｍ</t>
    <phoneticPr fontId="10"/>
  </si>
  <si>
    <t>⑩</t>
    <phoneticPr fontId="10"/>
  </si>
  <si>
    <t>補助対象事業</t>
    <rPh sb="0" eb="2">
      <t>ホジョ</t>
    </rPh>
    <rPh sb="2" eb="4">
      <t>タイショウ</t>
    </rPh>
    <rPh sb="4" eb="6">
      <t>ジギョウ</t>
    </rPh>
    <phoneticPr fontId="4"/>
  </si>
  <si>
    <t>単位</t>
    <rPh sb="0" eb="2">
      <t>タンイ</t>
    </rPh>
    <phoneticPr fontId="10"/>
  </si>
  <si>
    <t>数量</t>
    <rPh sb="0" eb="2">
      <t>スウリョウ</t>
    </rPh>
    <phoneticPr fontId="10"/>
  </si>
  <si>
    <t>対象規模</t>
    <rPh sb="0" eb="2">
      <t>タイショウ</t>
    </rPh>
    <rPh sb="2" eb="4">
      <t>キボ</t>
    </rPh>
    <phoneticPr fontId="10"/>
  </si>
  <si>
    <t>基準額
（千円）</t>
    <rPh sb="0" eb="2">
      <t>キジュン</t>
    </rPh>
    <rPh sb="2" eb="3">
      <t>ガク</t>
    </rPh>
    <rPh sb="5" eb="7">
      <t>センエン</t>
    </rPh>
    <phoneticPr fontId="10"/>
  </si>
  <si>
    <t>合計</t>
    <phoneticPr fontId="10"/>
  </si>
  <si>
    <t>見積り</t>
    <rPh sb="0" eb="2">
      <t>ミツモ</t>
    </rPh>
    <phoneticPr fontId="10"/>
  </si>
  <si>
    <r>
      <t>・本表は葛飾区浸水対応型拠点建築物等普及事業補助金（</t>
    </r>
    <r>
      <rPr>
        <b/>
        <u/>
        <sz val="11"/>
        <color theme="1"/>
        <rFont val="ＭＳ 明朝"/>
        <family val="1"/>
        <charset val="128"/>
      </rPr>
      <t>誘導基準</t>
    </r>
    <r>
      <rPr>
        <sz val="11"/>
        <color theme="1"/>
        <rFont val="ＭＳ 明朝"/>
        <family val="1"/>
        <charset val="128"/>
      </rPr>
      <t>）の交付を申請する際の要望根拠額を算出する資料です</t>
    </r>
    <rPh sb="1" eb="2">
      <t>ホン</t>
    </rPh>
    <rPh sb="2" eb="3">
      <t>ヒョウ</t>
    </rPh>
    <rPh sb="26" eb="28">
      <t>ユウドウ</t>
    </rPh>
    <rPh sb="28" eb="30">
      <t>キジュン</t>
    </rPh>
    <rPh sb="32" eb="34">
      <t>コウフ</t>
    </rPh>
    <rPh sb="35" eb="37">
      <t>シンセイ</t>
    </rPh>
    <rPh sb="39" eb="40">
      <t>サイ</t>
    </rPh>
    <rPh sb="41" eb="46">
      <t>ヨウボウコンキョガク</t>
    </rPh>
    <rPh sb="47" eb="49">
      <t>サンシュツ</t>
    </rPh>
    <rPh sb="51" eb="53">
      <t>シリョウ</t>
    </rPh>
    <phoneticPr fontId="10"/>
  </si>
  <si>
    <r>
      <t>・</t>
    </r>
    <r>
      <rPr>
        <b/>
        <u/>
        <sz val="11"/>
        <color theme="1"/>
        <rFont val="ＭＳ 明朝"/>
        <family val="1"/>
        <charset val="128"/>
      </rPr>
      <t>自立基準</t>
    </r>
    <r>
      <rPr>
        <sz val="11"/>
        <color theme="1"/>
        <rFont val="ＭＳ 明朝"/>
        <family val="1"/>
        <charset val="128"/>
      </rPr>
      <t>の交付を申請する場合は、シート「要望額根拠-自立基準」を使用してください</t>
    </r>
    <rPh sb="1" eb="3">
      <t>ジリツ</t>
    </rPh>
    <rPh sb="3" eb="5">
      <t>キジュン</t>
    </rPh>
    <rPh sb="6" eb="8">
      <t>コウフ</t>
    </rPh>
    <rPh sb="9" eb="11">
      <t>シンセイ</t>
    </rPh>
    <rPh sb="13" eb="15">
      <t>バアイ</t>
    </rPh>
    <rPh sb="27" eb="29">
      <t>ジリツ</t>
    </rPh>
    <rPh sb="33" eb="35">
      <t>シヨウ</t>
    </rPh>
    <phoneticPr fontId="10"/>
  </si>
  <si>
    <t>通常在館者数</t>
    <rPh sb="0" eb="2">
      <t>ツウジョウ</t>
    </rPh>
    <rPh sb="2" eb="4">
      <t>ザイカン</t>
    </rPh>
    <rPh sb="4" eb="5">
      <t>シャ</t>
    </rPh>
    <rPh sb="5" eb="6">
      <t>スウ</t>
    </rPh>
    <phoneticPr fontId="4"/>
  </si>
  <si>
    <t>【自動計算】
補助基本額
（千円）</t>
    <rPh sb="9" eb="11">
      <t>キホン</t>
    </rPh>
    <phoneticPr fontId="10"/>
  </si>
  <si>
    <t>受入人数（区と締結する協定において取り決める避難者の受入定数）</t>
    <rPh sb="0" eb="2">
      <t>ウケイレ</t>
    </rPh>
    <rPh sb="2" eb="4">
      <t>ニンズウ</t>
    </rPh>
    <rPh sb="5" eb="6">
      <t>ク</t>
    </rPh>
    <rPh sb="7" eb="9">
      <t>テイケツ</t>
    </rPh>
    <rPh sb="11" eb="13">
      <t>キョウテイ</t>
    </rPh>
    <rPh sb="17" eb="18">
      <t>ト</t>
    </rPh>
    <rPh sb="19" eb="20">
      <t>キ</t>
    </rPh>
    <rPh sb="26" eb="27">
      <t>ウ</t>
    </rPh>
    <rPh sb="27" eb="28">
      <t>イ</t>
    </rPh>
    <rPh sb="28" eb="30">
      <t>テイスウ</t>
    </rPh>
    <phoneticPr fontId="4"/>
  </si>
  <si>
    <t>居住者等</t>
    <rPh sb="0" eb="3">
      <t>キョジュウシャ</t>
    </rPh>
    <rPh sb="3" eb="4">
      <t>ナド</t>
    </rPh>
    <phoneticPr fontId="10"/>
  </si>
  <si>
    <t>kW</t>
    <phoneticPr fontId="10"/>
  </si>
  <si>
    <t>馬力</t>
    <rPh sb="0" eb="2">
      <t>バリキ</t>
    </rPh>
    <phoneticPr fontId="10"/>
  </si>
  <si>
    <t>電気室への浸水対策（防水扉）</t>
    <phoneticPr fontId="10"/>
  </si>
  <si>
    <t>建築物の出入り口等への止水板</t>
    <phoneticPr fontId="10"/>
  </si>
  <si>
    <t>二重手すり</t>
    <phoneticPr fontId="10"/>
  </si>
  <si>
    <t>高効率照明</t>
    <phoneticPr fontId="10"/>
  </si>
  <si>
    <t>灯</t>
    <rPh sb="0" eb="1">
      <t>トウ</t>
    </rPh>
    <phoneticPr fontId="10"/>
  </si>
  <si>
    <t>高断熱窓</t>
    <phoneticPr fontId="10"/>
  </si>
  <si>
    <t>施設・設備</t>
    <rPh sb="0" eb="2">
      <t>シセツ</t>
    </rPh>
    <rPh sb="3" eb="5">
      <t>セツビ</t>
    </rPh>
    <phoneticPr fontId="10"/>
  </si>
  <si>
    <t>補助対象施設・設備　基準額</t>
    <rPh sb="0" eb="2">
      <t>ホジョ</t>
    </rPh>
    <rPh sb="2" eb="4">
      <t>タイショウ</t>
    </rPh>
    <rPh sb="4" eb="6">
      <t>シセツ</t>
    </rPh>
    <rPh sb="7" eb="9">
      <t>セツビ</t>
    </rPh>
    <rPh sb="10" eb="12">
      <t>キジュン</t>
    </rPh>
    <rPh sb="12" eb="13">
      <t>ガク</t>
    </rPh>
    <phoneticPr fontId="10"/>
  </si>
  <si>
    <r>
      <t>葛飾区浸水対応型拠点建築物等普及事業　要望額根拠　</t>
    </r>
    <r>
      <rPr>
        <b/>
        <u/>
        <sz val="16"/>
        <rFont val="ＭＳ 明朝"/>
        <family val="1"/>
        <charset val="128"/>
      </rPr>
      <t>自立基準用</t>
    </r>
    <phoneticPr fontId="4"/>
  </si>
  <si>
    <r>
      <t xml:space="preserve">按分比
</t>
    </r>
    <r>
      <rPr>
        <sz val="10"/>
        <rFont val="ＭＳ 明朝"/>
        <family val="1"/>
        <charset val="128"/>
      </rPr>
      <t>（0は対象外）</t>
    </r>
    <rPh sb="0" eb="2">
      <t>アンブン</t>
    </rPh>
    <rPh sb="2" eb="3">
      <t>ヒ</t>
    </rPh>
    <rPh sb="7" eb="10">
      <t>タイショウガイ</t>
    </rPh>
    <phoneticPr fontId="4"/>
  </si>
  <si>
    <r>
      <t xml:space="preserve">【自動計算】
</t>
    </r>
    <r>
      <rPr>
        <sz val="10"/>
        <rFont val="ＭＳ 明朝"/>
        <family val="1"/>
        <charset val="128"/>
      </rPr>
      <t>補助対象事業費</t>
    </r>
    <r>
      <rPr>
        <sz val="11"/>
        <rFont val="ＭＳ 明朝"/>
        <family val="1"/>
        <charset val="128"/>
      </rPr>
      <t xml:space="preserve">
（千円）</t>
    </r>
    <rPh sb="7" eb="9">
      <t>ホジョ</t>
    </rPh>
    <rPh sb="9" eb="11">
      <t>タイショウ</t>
    </rPh>
    <rPh sb="11" eb="13">
      <t>ジギョウ</t>
    </rPh>
    <rPh sb="13" eb="14">
      <t>ヒ</t>
    </rPh>
    <phoneticPr fontId="10"/>
  </si>
  <si>
    <r>
      <t>葛飾区浸水対応型拠点建築物等普及事業　要望額根拠　</t>
    </r>
    <r>
      <rPr>
        <b/>
        <u/>
        <sz val="16"/>
        <rFont val="ＭＳ 明朝"/>
        <family val="1"/>
        <charset val="128"/>
      </rPr>
      <t>誘導基準用</t>
    </r>
    <phoneticPr fontId="4"/>
  </si>
  <si>
    <r>
      <t xml:space="preserve">【自動計算】
</t>
    </r>
    <r>
      <rPr>
        <sz val="10"/>
        <rFont val="ＭＳ 明朝"/>
        <family val="1"/>
        <charset val="128"/>
      </rPr>
      <t>補助対象事業費</t>
    </r>
    <r>
      <rPr>
        <sz val="11"/>
        <rFont val="ＭＳ 明朝"/>
        <family val="1"/>
        <charset val="128"/>
      </rPr>
      <t xml:space="preserve">
（千円）</t>
    </r>
    <rPh sb="7" eb="14">
      <t>ホジョタイショウジギョウヒ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</si>
</sst>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千円&quot;"/>
    <numFmt numFmtId="177" formatCode="#,##0_ "/>
    <numFmt numFmtId="178" formatCode="0.00_ ;[Red]\-0.00\ "/>
    <numFmt numFmtId="179" formatCode="0.00_);[Red]\(0.00\)"/>
  </numFmts>
  <fonts count="2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BIZ UD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7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8" fontId="6" fillId="0" borderId="0" xfId="4" applyFont="1" applyBorder="1" applyAlignment="1">
      <alignment vertical="center"/>
    </xf>
    <xf numFmtId="38" fontId="6" fillId="0" borderId="0" xfId="4" applyFont="1" applyAlignment="1">
      <alignment horizontal="center" vertical="center"/>
    </xf>
    <xf numFmtId="12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6" borderId="0" xfId="0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2" fontId="5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11" fillId="0" borderId="3" xfId="4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shrinkToFit="1"/>
    </xf>
    <xf numFmtId="176" fontId="12" fillId="0" borderId="3" xfId="4" applyNumberFormat="1" applyFont="1" applyBorder="1" applyAlignment="1">
      <alignment vertical="center" shrinkToFit="1"/>
    </xf>
    <xf numFmtId="38" fontId="14" fillId="0" borderId="0" xfId="4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38" fontId="14" fillId="0" borderId="2" xfId="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38" fontId="14" fillId="0" borderId="0" xfId="4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77" fontId="14" fillId="0" borderId="10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38" fontId="14" fillId="0" borderId="20" xfId="4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4" fillId="0" borderId="0" xfId="4" applyFont="1" applyBorder="1" applyAlignment="1">
      <alignment horizontal="left" vertical="center"/>
    </xf>
    <xf numFmtId="0" fontId="12" fillId="0" borderId="10" xfId="0" applyFont="1" applyFill="1" applyBorder="1" applyAlignment="1">
      <alignment vertical="center"/>
    </xf>
    <xf numFmtId="176" fontId="12" fillId="0" borderId="3" xfId="4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vertical="center"/>
    </xf>
    <xf numFmtId="0" fontId="14" fillId="0" borderId="38" xfId="0" applyFont="1" applyFill="1" applyBorder="1" applyAlignment="1">
      <alignment horizontal="left" vertical="center"/>
    </xf>
    <xf numFmtId="38" fontId="14" fillId="0" borderId="0" xfId="4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38" fontId="14" fillId="0" borderId="20" xfId="4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38" fontId="14" fillId="0" borderId="21" xfId="4" applyFont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38" fontId="14" fillId="0" borderId="20" xfId="4" applyFont="1" applyBorder="1" applyAlignment="1">
      <alignment horizontal="left" vertical="center"/>
    </xf>
    <xf numFmtId="38" fontId="14" fillId="0" borderId="20" xfId="4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7" fontId="14" fillId="0" borderId="2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77" fontId="14" fillId="0" borderId="21" xfId="0" applyNumberFormat="1" applyFont="1" applyBorder="1" applyAlignment="1">
      <alignment horizontal="center" vertical="center"/>
    </xf>
    <xf numFmtId="177" fontId="14" fillId="0" borderId="3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77" fontId="14" fillId="0" borderId="26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38" fontId="23" fillId="0" borderId="0" xfId="4" applyFont="1" applyFill="1" applyBorder="1" applyAlignment="1">
      <alignment horizontal="left" vertical="center"/>
    </xf>
    <xf numFmtId="40" fontId="14" fillId="0" borderId="0" xfId="4" applyNumberFormat="1" applyFont="1" applyFill="1" applyBorder="1" applyAlignment="1">
      <alignment horizontal="center" vertical="center"/>
    </xf>
    <xf numFmtId="12" fontId="12" fillId="0" borderId="3" xfId="0" applyNumberFormat="1" applyFont="1" applyBorder="1" applyAlignment="1">
      <alignment horizontal="center" vertical="center" shrinkToFit="1"/>
    </xf>
    <xf numFmtId="12" fontId="1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3" borderId="40" xfId="0" applyFont="1" applyFill="1" applyBorder="1" applyAlignment="1">
      <alignment horizontal="center" vertical="center" shrinkToFit="1"/>
    </xf>
    <xf numFmtId="0" fontId="24" fillId="3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38" fontId="24" fillId="0" borderId="0" xfId="0" applyNumberFormat="1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38" fontId="12" fillId="0" borderId="0" xfId="4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38" fontId="14" fillId="0" borderId="0" xfId="4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NumberFormat="1" applyFont="1" applyAlignment="1">
      <alignment horizontal="right" vertical="center"/>
    </xf>
    <xf numFmtId="38" fontId="14" fillId="0" borderId="0" xfId="4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177" fontId="14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177" fontId="14" fillId="0" borderId="30" xfId="0" applyNumberFormat="1" applyFont="1" applyBorder="1" applyAlignment="1">
      <alignment vertical="center"/>
    </xf>
    <xf numFmtId="0" fontId="14" fillId="6" borderId="3" xfId="0" applyFont="1" applyFill="1" applyBorder="1" applyAlignment="1" applyProtection="1">
      <alignment horizontal="center" vertical="center" shrinkToFit="1"/>
      <protection locked="0"/>
    </xf>
    <xf numFmtId="179" fontId="14" fillId="0" borderId="1" xfId="0" applyNumberFormat="1" applyFont="1" applyFill="1" applyBorder="1" applyAlignment="1">
      <alignment horizontal="center" vertical="center"/>
    </xf>
    <xf numFmtId="179" fontId="14" fillId="0" borderId="6" xfId="0" applyNumberFormat="1" applyFont="1" applyFill="1" applyBorder="1" applyAlignment="1">
      <alignment horizontal="center" vertical="center"/>
    </xf>
    <xf numFmtId="179" fontId="14" fillId="0" borderId="9" xfId="0" applyNumberFormat="1" applyFont="1" applyFill="1" applyBorder="1" applyAlignment="1">
      <alignment horizontal="center" vertical="center"/>
    </xf>
    <xf numFmtId="176" fontId="19" fillId="4" borderId="3" xfId="4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38" fontId="14" fillId="0" borderId="1" xfId="4" applyFont="1" applyFill="1" applyBorder="1" applyAlignment="1">
      <alignment horizontal="right" vertical="center"/>
    </xf>
    <xf numFmtId="38" fontId="14" fillId="0" borderId="6" xfId="4" applyFont="1" applyFill="1" applyBorder="1" applyAlignment="1">
      <alignment horizontal="right" vertical="center"/>
    </xf>
    <xf numFmtId="38" fontId="14" fillId="0" borderId="9" xfId="4" applyFont="1" applyFill="1" applyBorder="1" applyAlignment="1">
      <alignment horizontal="right" vertical="center"/>
    </xf>
    <xf numFmtId="0" fontId="14" fillId="6" borderId="1" xfId="0" applyFont="1" applyFill="1" applyBorder="1" applyAlignment="1" applyProtection="1">
      <alignment horizontal="center" vertical="center" shrinkToFit="1"/>
      <protection locked="0"/>
    </xf>
    <xf numFmtId="0" fontId="14" fillId="6" borderId="6" xfId="0" applyFont="1" applyFill="1" applyBorder="1" applyAlignment="1" applyProtection="1">
      <alignment horizontal="center" vertical="center" shrinkToFit="1"/>
      <protection locked="0"/>
    </xf>
    <xf numFmtId="0" fontId="14" fillId="6" borderId="39" xfId="0" applyFont="1" applyFill="1" applyBorder="1" applyAlignment="1" applyProtection="1">
      <alignment horizontal="center" vertical="center" shrinkToFit="1"/>
      <protection locked="0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38" fontId="14" fillId="0" borderId="1" xfId="0" applyNumberFormat="1" applyFont="1" applyBorder="1" applyAlignment="1">
      <alignment vertical="center"/>
    </xf>
    <xf numFmtId="38" fontId="14" fillId="0" borderId="6" xfId="0" applyNumberFormat="1" applyFont="1" applyBorder="1" applyAlignment="1">
      <alignment vertical="center"/>
    </xf>
    <xf numFmtId="38" fontId="14" fillId="0" borderId="9" xfId="0" applyNumberFormat="1" applyFont="1" applyBorder="1" applyAlignment="1">
      <alignment vertical="center"/>
    </xf>
    <xf numFmtId="12" fontId="12" fillId="0" borderId="35" xfId="0" applyNumberFormat="1" applyFont="1" applyBorder="1" applyAlignment="1">
      <alignment horizontal="center" vertical="center"/>
    </xf>
    <xf numFmtId="12" fontId="12" fillId="0" borderId="36" xfId="0" applyNumberFormat="1" applyFont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38" fontId="14" fillId="6" borderId="19" xfId="4" applyFont="1" applyFill="1" applyBorder="1" applyAlignment="1" applyProtection="1">
      <alignment horizontal="center" vertical="center"/>
      <protection locked="0"/>
    </xf>
    <xf numFmtId="38" fontId="14" fillId="6" borderId="23" xfId="4" applyFont="1" applyFill="1" applyBorder="1" applyAlignment="1" applyProtection="1">
      <alignment horizontal="center" vertical="center"/>
      <protection locked="0"/>
    </xf>
    <xf numFmtId="38" fontId="14" fillId="6" borderId="28" xfId="4" applyFont="1" applyFill="1" applyBorder="1" applyAlignment="1" applyProtection="1">
      <alignment horizontal="center" vertical="center"/>
      <protection locked="0"/>
    </xf>
    <xf numFmtId="178" fontId="22" fillId="0" borderId="24" xfId="4" applyNumberFormat="1" applyFont="1" applyBorder="1" applyAlignment="1">
      <alignment horizontal="center" vertical="center"/>
    </xf>
    <xf numFmtId="178" fontId="22" fillId="0" borderId="32" xfId="4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41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38" fontId="14" fillId="3" borderId="12" xfId="4" applyFont="1" applyFill="1" applyBorder="1" applyAlignment="1">
      <alignment horizontal="center" vertical="center" wrapText="1"/>
    </xf>
    <xf numFmtId="38" fontId="14" fillId="3" borderId="2" xfId="4" applyFont="1" applyFill="1" applyBorder="1" applyAlignment="1">
      <alignment horizontal="center" vertical="center"/>
    </xf>
    <xf numFmtId="38" fontId="14" fillId="3" borderId="13" xfId="4" applyFont="1" applyFill="1" applyBorder="1" applyAlignment="1">
      <alignment horizontal="center" vertical="center" wrapText="1"/>
    </xf>
    <xf numFmtId="38" fontId="14" fillId="3" borderId="0" xfId="4" applyFont="1" applyFill="1" applyBorder="1" applyAlignment="1">
      <alignment horizontal="center" vertical="center"/>
    </xf>
    <xf numFmtId="38" fontId="14" fillId="3" borderId="8" xfId="4" applyFont="1" applyFill="1" applyBorder="1" applyAlignment="1">
      <alignment horizontal="center" vertical="center"/>
    </xf>
    <xf numFmtId="38" fontId="14" fillId="3" borderId="5" xfId="4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shrinkToFit="1"/>
    </xf>
    <xf numFmtId="38" fontId="14" fillId="0" borderId="24" xfId="4" applyFont="1" applyBorder="1" applyAlignment="1">
      <alignment horizontal="center" vertical="center"/>
    </xf>
    <xf numFmtId="38" fontId="14" fillId="0" borderId="25" xfId="4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38" fontId="14" fillId="0" borderId="32" xfId="4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9" fontId="19" fillId="4" borderId="4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38" fontId="14" fillId="0" borderId="18" xfId="4" applyFont="1" applyBorder="1" applyAlignment="1">
      <alignment horizontal="center" vertical="center"/>
    </xf>
    <xf numFmtId="38" fontId="14" fillId="0" borderId="21" xfId="4" applyFont="1" applyBorder="1" applyAlignment="1">
      <alignment horizontal="center" vertical="center"/>
    </xf>
    <xf numFmtId="38" fontId="14" fillId="0" borderId="31" xfId="4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8" fontId="14" fillId="2" borderId="18" xfId="4" applyFont="1" applyFill="1" applyBorder="1" applyAlignment="1">
      <alignment horizontal="left" vertical="center"/>
    </xf>
    <xf numFmtId="38" fontId="14" fillId="2" borderId="21" xfId="4" applyFont="1" applyFill="1" applyBorder="1" applyAlignment="1">
      <alignment horizontal="left" vertical="center"/>
    </xf>
    <xf numFmtId="38" fontId="14" fillId="2" borderId="31" xfId="4" applyFont="1" applyFill="1" applyBorder="1" applyAlignment="1">
      <alignment horizontal="left" vertical="center"/>
    </xf>
    <xf numFmtId="0" fontId="22" fillId="5" borderId="34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12" fontId="12" fillId="0" borderId="35" xfId="0" applyNumberFormat="1" applyFont="1" applyBorder="1" applyAlignment="1">
      <alignment horizontal="right" vertical="center"/>
    </xf>
    <xf numFmtId="12" fontId="12" fillId="0" borderId="36" xfId="0" applyNumberFormat="1" applyFont="1" applyBorder="1" applyAlignment="1">
      <alignment horizontal="right" vertical="center"/>
    </xf>
    <xf numFmtId="38" fontId="14" fillId="2" borderId="16" xfId="4" applyFont="1" applyFill="1" applyBorder="1" applyAlignment="1">
      <alignment horizontal="left" vertical="center"/>
    </xf>
    <xf numFmtId="38" fontId="14" fillId="2" borderId="20" xfId="4" applyFont="1" applyFill="1" applyBorder="1" applyAlignment="1">
      <alignment horizontal="left" vertical="center"/>
    </xf>
    <xf numFmtId="38" fontId="14" fillId="2" borderId="29" xfId="4" applyFont="1" applyFill="1" applyBorder="1" applyAlignment="1">
      <alignment horizontal="left" vertical="center"/>
    </xf>
    <xf numFmtId="38" fontId="14" fillId="6" borderId="16" xfId="4" applyFont="1" applyFill="1" applyBorder="1" applyAlignment="1" applyProtection="1">
      <alignment horizontal="center" vertical="center"/>
      <protection locked="0"/>
    </xf>
    <xf numFmtId="38" fontId="14" fillId="6" borderId="20" xfId="4" applyFont="1" applyFill="1" applyBorder="1" applyAlignment="1" applyProtection="1">
      <alignment horizontal="center" vertical="center"/>
      <protection locked="0"/>
    </xf>
    <xf numFmtId="38" fontId="14" fillId="6" borderId="29" xfId="4" applyFont="1" applyFill="1" applyBorder="1" applyAlignment="1" applyProtection="1">
      <alignment horizontal="center" vertical="center"/>
      <protection locked="0"/>
    </xf>
    <xf numFmtId="38" fontId="14" fillId="2" borderId="19" xfId="4" applyFont="1" applyFill="1" applyBorder="1" applyAlignment="1">
      <alignment horizontal="left" vertical="center"/>
    </xf>
    <xf numFmtId="38" fontId="14" fillId="2" borderId="23" xfId="4" applyFont="1" applyFill="1" applyBorder="1" applyAlignment="1">
      <alignment horizontal="left" vertical="center"/>
    </xf>
    <xf numFmtId="38" fontId="14" fillId="2" borderId="28" xfId="4" applyFont="1" applyFill="1" applyBorder="1" applyAlignment="1">
      <alignment horizontal="left" vertical="center"/>
    </xf>
  </cellXfs>
  <cellStyles count="7">
    <cellStyle name="桁区切り" xfId="4" builtinId="6"/>
    <cellStyle name="桁区切り 2" xfId="2"/>
    <cellStyle name="標準" xfId="0" builtinId="0"/>
    <cellStyle name="標準 2" xfId="3"/>
    <cellStyle name="標準 4 2" xfId="5"/>
    <cellStyle name="標準 6" xfId="6"/>
    <cellStyle name="未定義" xfId="1"/>
  </cellStyles>
  <dxfs count="0"/>
  <tableStyles count="0" defaultTableStyle="TableStyleMedium9" defaultPivotStyle="PivotStyleLight16"/>
  <colors>
    <mruColors>
      <color rgb="FFFFFF99"/>
      <color rgb="FFD9D9D9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D42"/>
  <sheetViews>
    <sheetView tabSelected="1" view="pageLayout" zoomScale="70" zoomScaleNormal="100" zoomScaleSheetLayoutView="70" zoomScalePageLayoutView="70" workbookViewId="0">
      <selection activeCell="N28" sqref="N28:P28"/>
    </sheetView>
  </sheetViews>
  <sheetFormatPr defaultColWidth="4.25" defaultRowHeight="13.5"/>
  <cols>
    <col min="1" max="1" width="4.25" style="21"/>
    <col min="2" max="20" width="4.375" style="21" customWidth="1"/>
    <col min="21" max="26" width="4.75" style="21" customWidth="1"/>
    <col min="27" max="27" width="42.75" style="21" bestFit="1" customWidth="1"/>
    <col min="28" max="28" width="12.75" style="21" bestFit="1" customWidth="1"/>
    <col min="29" max="29" width="5.5" style="21" bestFit="1" customWidth="1"/>
    <col min="30" max="62" width="4.375" style="21" customWidth="1"/>
    <col min="63" max="16384" width="4.25" style="21"/>
  </cols>
  <sheetData>
    <row r="1" spans="1:29" ht="22.5" customHeight="1">
      <c r="A1" s="175" t="s">
        <v>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22"/>
    </row>
    <row r="2" spans="1:29" ht="45" customHeight="1">
      <c r="A2" s="24"/>
      <c r="AA2" s="21" t="s">
        <v>77</v>
      </c>
    </row>
    <row r="3" spans="1:29" ht="22.5" customHeight="1">
      <c r="A3" s="176" t="s">
        <v>32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AA3" s="25" t="s">
        <v>76</v>
      </c>
      <c r="AB3" s="26" t="s">
        <v>49</v>
      </c>
      <c r="AC3" s="26" t="s">
        <v>56</v>
      </c>
    </row>
    <row r="4" spans="1:29" ht="22.5" customHeight="1">
      <c r="A4" s="176" t="s">
        <v>33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AA4" s="27" t="s">
        <v>36</v>
      </c>
      <c r="AB4" s="28">
        <v>273</v>
      </c>
      <c r="AC4" s="25" t="s">
        <v>68</v>
      </c>
    </row>
    <row r="5" spans="1:29" ht="22.5" customHeight="1">
      <c r="A5" s="176" t="s">
        <v>27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AA5" s="27" t="s">
        <v>37</v>
      </c>
      <c r="AB5" s="28">
        <v>242</v>
      </c>
      <c r="AC5" s="25" t="s">
        <v>68</v>
      </c>
    </row>
    <row r="6" spans="1:29" ht="30" customHeight="1">
      <c r="AA6" s="27" t="s">
        <v>38</v>
      </c>
      <c r="AB6" s="28">
        <v>587</v>
      </c>
      <c r="AC6" s="25" t="s">
        <v>68</v>
      </c>
    </row>
    <row r="7" spans="1:29" ht="18" customHeight="1">
      <c r="A7" s="12" t="s">
        <v>30</v>
      </c>
      <c r="B7" s="12"/>
      <c r="C7" s="13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9"/>
      <c r="P7" s="29"/>
      <c r="Q7" s="29"/>
      <c r="R7" s="30"/>
      <c r="S7" s="30"/>
      <c r="T7" s="30"/>
      <c r="U7" s="31"/>
      <c r="V7" s="31"/>
      <c r="W7" s="32"/>
      <c r="X7" s="32"/>
      <c r="Y7" s="33"/>
      <c r="AA7" s="27" t="s">
        <v>39</v>
      </c>
      <c r="AB7" s="28">
        <v>420</v>
      </c>
      <c r="AC7" s="25" t="s">
        <v>69</v>
      </c>
    </row>
    <row r="8" spans="1:29" ht="18" customHeight="1">
      <c r="A8" s="34" t="s">
        <v>26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6"/>
      <c r="Q8" s="36"/>
      <c r="R8" s="37"/>
      <c r="S8" s="37"/>
      <c r="T8" s="37"/>
      <c r="U8" s="38"/>
      <c r="V8" s="38"/>
      <c r="X8" s="31"/>
      <c r="Y8" s="39"/>
      <c r="AA8" s="27" t="s">
        <v>40</v>
      </c>
      <c r="AB8" s="28">
        <v>4290</v>
      </c>
      <c r="AC8" s="25" t="s">
        <v>50</v>
      </c>
    </row>
    <row r="9" spans="1:29" ht="18" customHeight="1">
      <c r="A9" s="40"/>
      <c r="B9" s="41" t="s">
        <v>16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13"/>
      <c r="N9" s="13"/>
      <c r="O9" s="44"/>
      <c r="P9" s="44"/>
      <c r="Q9" s="44"/>
      <c r="R9" s="30"/>
      <c r="S9" s="30"/>
      <c r="T9" s="30"/>
      <c r="U9" s="31"/>
      <c r="V9" s="31"/>
      <c r="W9" s="45"/>
      <c r="X9" s="31"/>
      <c r="Y9" s="46"/>
      <c r="AA9" s="27" t="s">
        <v>41</v>
      </c>
      <c r="AB9" s="26" t="s">
        <v>61</v>
      </c>
      <c r="AC9" s="26" t="s">
        <v>51</v>
      </c>
    </row>
    <row r="10" spans="1:29" ht="18" customHeight="1">
      <c r="A10" s="40"/>
      <c r="B10" s="47" t="s">
        <v>18</v>
      </c>
      <c r="C10" s="42" t="s">
        <v>34</v>
      </c>
      <c r="D10" s="42"/>
      <c r="E10" s="42"/>
      <c r="F10" s="42"/>
      <c r="G10" s="42"/>
      <c r="H10" s="42"/>
      <c r="I10" s="48"/>
      <c r="J10" s="48"/>
      <c r="K10" s="48"/>
      <c r="L10" s="43"/>
      <c r="M10" s="49"/>
      <c r="N10" s="50"/>
      <c r="O10" s="29"/>
      <c r="P10" s="30"/>
      <c r="Q10" s="30"/>
      <c r="R10" s="30"/>
      <c r="S10" s="31"/>
      <c r="T10" s="45"/>
      <c r="U10" s="31"/>
      <c r="V10" s="31"/>
      <c r="W10" s="45"/>
      <c r="X10" s="45"/>
      <c r="Y10" s="51"/>
      <c r="AA10" s="27" t="s">
        <v>42</v>
      </c>
      <c r="AB10" s="52" t="s">
        <v>61</v>
      </c>
      <c r="AC10" s="25" t="s">
        <v>51</v>
      </c>
    </row>
    <row r="11" spans="1:29" ht="18" customHeight="1">
      <c r="A11" s="40"/>
      <c r="B11" s="53"/>
      <c r="C11" s="139" t="s">
        <v>67</v>
      </c>
      <c r="D11" s="139"/>
      <c r="E11" s="139"/>
      <c r="F11" s="139"/>
      <c r="G11" s="139"/>
      <c r="H11" s="139"/>
      <c r="I11" s="140"/>
      <c r="J11" s="141"/>
      <c r="K11" s="142"/>
      <c r="L11" s="54" t="s">
        <v>12</v>
      </c>
      <c r="M11" s="13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45"/>
      <c r="Y11" s="51"/>
      <c r="AA11" s="27" t="s">
        <v>70</v>
      </c>
      <c r="AB11" s="52" t="s">
        <v>61</v>
      </c>
      <c r="AC11" s="25" t="s">
        <v>51</v>
      </c>
    </row>
    <row r="12" spans="1:29" ht="18" customHeight="1">
      <c r="A12" s="40"/>
      <c r="B12" s="53"/>
      <c r="C12" s="56"/>
      <c r="D12" s="57"/>
      <c r="E12" s="57"/>
      <c r="F12" s="57"/>
      <c r="G12" s="57"/>
      <c r="H12" s="57"/>
      <c r="I12" s="58"/>
      <c r="J12" s="58"/>
      <c r="K12" s="58"/>
      <c r="L12" s="59"/>
      <c r="M12" s="13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45"/>
      <c r="Y12" s="51"/>
      <c r="AA12" s="27" t="s">
        <v>71</v>
      </c>
      <c r="AB12" s="26" t="s">
        <v>61</v>
      </c>
      <c r="AC12" s="26" t="s">
        <v>51</v>
      </c>
    </row>
    <row r="13" spans="1:29" ht="18" customHeight="1">
      <c r="A13" s="40"/>
      <c r="B13" s="60"/>
      <c r="C13" s="61"/>
      <c r="D13" s="62"/>
      <c r="E13" s="61"/>
      <c r="F13" s="61"/>
      <c r="G13" s="61"/>
      <c r="H13" s="61"/>
      <c r="I13" s="63"/>
      <c r="J13" s="63"/>
      <c r="K13" s="63"/>
      <c r="L13" s="64"/>
      <c r="M13" s="13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65"/>
      <c r="Y13" s="51"/>
      <c r="AA13" s="27" t="s">
        <v>43</v>
      </c>
      <c r="AB13" s="28">
        <v>60</v>
      </c>
      <c r="AC13" s="25" t="s">
        <v>52</v>
      </c>
    </row>
    <row r="14" spans="1:29" ht="18" customHeight="1">
      <c r="A14" s="40"/>
      <c r="B14" s="6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50"/>
      <c r="P14" s="29"/>
      <c r="Q14" s="29"/>
      <c r="R14" s="30"/>
      <c r="S14" s="30"/>
      <c r="T14" s="30"/>
      <c r="U14" s="31"/>
      <c r="V14" s="31"/>
      <c r="X14" s="31"/>
      <c r="Y14" s="46"/>
      <c r="AA14" s="27" t="s">
        <v>44</v>
      </c>
      <c r="AB14" s="28">
        <v>13</v>
      </c>
      <c r="AC14" s="26" t="s">
        <v>50</v>
      </c>
    </row>
    <row r="15" spans="1:29" ht="18" customHeight="1">
      <c r="A15" s="40"/>
      <c r="B15" s="67" t="s">
        <v>66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68"/>
      <c r="Q15" s="69"/>
      <c r="R15" s="69"/>
      <c r="S15" s="70"/>
      <c r="T15" s="70"/>
      <c r="U15" s="70"/>
      <c r="V15" s="71"/>
      <c r="X15" s="31"/>
      <c r="Y15" s="46"/>
      <c r="AA15" s="27" t="s">
        <v>45</v>
      </c>
      <c r="AB15" s="28">
        <v>60</v>
      </c>
      <c r="AC15" s="25" t="s">
        <v>52</v>
      </c>
    </row>
    <row r="16" spans="1:29" ht="18" customHeight="1">
      <c r="A16" s="40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140"/>
      <c r="P16" s="141"/>
      <c r="Q16" s="142"/>
      <c r="R16" s="72" t="s">
        <v>12</v>
      </c>
      <c r="S16" s="72"/>
      <c r="T16" s="72"/>
      <c r="U16" s="73"/>
      <c r="V16" s="74"/>
      <c r="X16" s="31"/>
      <c r="Y16" s="46"/>
      <c r="AA16" s="27" t="s">
        <v>46</v>
      </c>
      <c r="AB16" s="26" t="s">
        <v>61</v>
      </c>
      <c r="AC16" s="26" t="s">
        <v>51</v>
      </c>
    </row>
    <row r="17" spans="1:30" ht="18" customHeight="1">
      <c r="A17" s="75"/>
      <c r="B17" s="76" t="s">
        <v>24</v>
      </c>
      <c r="C17" s="66"/>
      <c r="D17" s="66"/>
      <c r="E17" s="13"/>
      <c r="F17" s="13"/>
      <c r="G17" s="13"/>
      <c r="H17" s="13"/>
      <c r="I17" s="13"/>
      <c r="J17" s="66"/>
      <c r="K17" s="66"/>
      <c r="L17" s="66"/>
      <c r="M17" s="66"/>
      <c r="N17" s="66"/>
      <c r="O17" s="13"/>
      <c r="P17" s="50"/>
      <c r="Q17" s="29"/>
      <c r="R17" s="29"/>
      <c r="S17" s="30"/>
      <c r="T17" s="30"/>
      <c r="U17" s="30"/>
      <c r="V17" s="71"/>
      <c r="X17" s="31"/>
      <c r="Y17" s="46"/>
      <c r="AA17" s="27" t="s">
        <v>47</v>
      </c>
      <c r="AB17" s="28">
        <v>60</v>
      </c>
      <c r="AC17" s="25" t="s">
        <v>52</v>
      </c>
    </row>
    <row r="18" spans="1:30" ht="18" customHeight="1">
      <c r="A18" s="77"/>
      <c r="B18" s="163" t="s">
        <v>64</v>
      </c>
      <c r="C18" s="163"/>
      <c r="D18" s="163"/>
      <c r="E18" s="164" t="str">
        <f>IF(I11="","",I11)</f>
        <v/>
      </c>
      <c r="F18" s="165"/>
      <c r="G18" s="165"/>
      <c r="H18" s="78" t="s">
        <v>12</v>
      </c>
      <c r="I18" s="79" t="s">
        <v>15</v>
      </c>
      <c r="J18" s="166" t="s">
        <v>17</v>
      </c>
      <c r="K18" s="167"/>
      <c r="L18" s="167"/>
      <c r="M18" s="167"/>
      <c r="N18" s="168"/>
      <c r="O18" s="164" t="str">
        <f>IF(I11="","",I11+O16)</f>
        <v/>
      </c>
      <c r="P18" s="165"/>
      <c r="Q18" s="169"/>
      <c r="R18" s="80" t="s">
        <v>12</v>
      </c>
      <c r="S18" s="80" t="s">
        <v>23</v>
      </c>
      <c r="T18" s="143" t="str">
        <f>IFERROR(E18/O18,"")</f>
        <v/>
      </c>
      <c r="U18" s="144"/>
      <c r="V18" s="81"/>
      <c r="W18" s="82"/>
      <c r="X18" s="32"/>
      <c r="Y18" s="83"/>
      <c r="AA18" s="27" t="s">
        <v>72</v>
      </c>
      <c r="AB18" s="28">
        <v>16</v>
      </c>
      <c r="AC18" s="25" t="s">
        <v>53</v>
      </c>
    </row>
    <row r="19" spans="1:30" ht="18" customHeight="1" thickBot="1">
      <c r="A19" s="84"/>
      <c r="B19" s="85"/>
      <c r="C19" s="30"/>
      <c r="D19" s="30"/>
      <c r="E19" s="29"/>
      <c r="F19" s="29"/>
      <c r="G19" s="29"/>
      <c r="H19" s="13"/>
      <c r="I19" s="13"/>
      <c r="J19" s="30"/>
      <c r="K19" s="30"/>
      <c r="L19" s="30"/>
      <c r="M19" s="30"/>
      <c r="N19" s="30"/>
      <c r="O19" s="86"/>
      <c r="P19" s="29"/>
      <c r="Q19" s="29"/>
      <c r="R19" s="13"/>
      <c r="S19" s="13"/>
      <c r="T19" s="87"/>
      <c r="U19" s="87"/>
      <c r="V19" s="30"/>
      <c r="W19" s="31"/>
      <c r="X19" s="31"/>
      <c r="AA19" s="27" t="s">
        <v>48</v>
      </c>
      <c r="AB19" s="28">
        <v>33</v>
      </c>
      <c r="AC19" s="25" t="s">
        <v>50</v>
      </c>
    </row>
    <row r="20" spans="1:30" ht="18" customHeight="1" thickBot="1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9"/>
      <c r="P20" s="29"/>
      <c r="Q20" s="29"/>
      <c r="R20" s="30"/>
      <c r="S20" s="30"/>
      <c r="T20" s="30"/>
      <c r="U20" s="31"/>
      <c r="V20" s="132" t="s">
        <v>5</v>
      </c>
      <c r="W20" s="133"/>
      <c r="X20" s="137">
        <f>1/2</f>
        <v>0.5</v>
      </c>
      <c r="Y20" s="138"/>
      <c r="AA20" s="27" t="s">
        <v>73</v>
      </c>
      <c r="AB20" s="28">
        <v>13</v>
      </c>
      <c r="AC20" s="88" t="s">
        <v>74</v>
      </c>
      <c r="AD20" s="89"/>
    </row>
    <row r="21" spans="1:30" ht="18" customHeight="1">
      <c r="A21" s="90" t="s">
        <v>29</v>
      </c>
      <c r="Y21" s="31"/>
      <c r="AA21" s="27" t="s">
        <v>75</v>
      </c>
      <c r="AB21" s="28">
        <v>37</v>
      </c>
      <c r="AC21" s="25" t="s">
        <v>52</v>
      </c>
    </row>
    <row r="22" spans="1:30" ht="18" customHeight="1">
      <c r="A22" s="145" t="s">
        <v>11</v>
      </c>
      <c r="B22" s="173" t="s">
        <v>55</v>
      </c>
      <c r="C22" s="173"/>
      <c r="D22" s="173"/>
      <c r="E22" s="173"/>
      <c r="F22" s="173"/>
      <c r="G22" s="184" t="s">
        <v>58</v>
      </c>
      <c r="H22" s="177"/>
      <c r="I22" s="177"/>
      <c r="J22" s="178"/>
      <c r="K22" s="148" t="s">
        <v>59</v>
      </c>
      <c r="L22" s="149"/>
      <c r="M22" s="150"/>
      <c r="N22" s="157" t="s">
        <v>0</v>
      </c>
      <c r="O22" s="158"/>
      <c r="P22" s="158"/>
      <c r="Q22" s="148" t="s">
        <v>79</v>
      </c>
      <c r="R22" s="149"/>
      <c r="S22" s="150"/>
      <c r="T22" s="148" t="s">
        <v>80</v>
      </c>
      <c r="U22" s="149"/>
      <c r="V22" s="150"/>
      <c r="W22" s="148" t="s">
        <v>65</v>
      </c>
      <c r="X22" s="177"/>
      <c r="Y22" s="178"/>
      <c r="Z22" s="91"/>
      <c r="AA22" s="92"/>
    </row>
    <row r="23" spans="1:30" ht="18" customHeight="1">
      <c r="A23" s="146"/>
      <c r="B23" s="173"/>
      <c r="C23" s="173"/>
      <c r="D23" s="173"/>
      <c r="E23" s="173"/>
      <c r="F23" s="173"/>
      <c r="G23" s="181"/>
      <c r="H23" s="182"/>
      <c r="I23" s="182"/>
      <c r="J23" s="183"/>
      <c r="K23" s="151"/>
      <c r="L23" s="152"/>
      <c r="M23" s="153"/>
      <c r="N23" s="159"/>
      <c r="O23" s="160"/>
      <c r="P23" s="160"/>
      <c r="Q23" s="151"/>
      <c r="R23" s="152"/>
      <c r="S23" s="153"/>
      <c r="T23" s="151"/>
      <c r="U23" s="152"/>
      <c r="V23" s="153"/>
      <c r="W23" s="151"/>
      <c r="X23" s="179"/>
      <c r="Y23" s="180"/>
      <c r="Z23" s="91"/>
      <c r="AA23" s="92"/>
    </row>
    <row r="24" spans="1:30" ht="18" customHeight="1">
      <c r="A24" s="147"/>
      <c r="B24" s="173"/>
      <c r="C24" s="173"/>
      <c r="D24" s="173"/>
      <c r="E24" s="173"/>
      <c r="F24" s="173"/>
      <c r="G24" s="170" t="s">
        <v>57</v>
      </c>
      <c r="H24" s="171"/>
      <c r="I24" s="172"/>
      <c r="J24" s="93" t="s">
        <v>56</v>
      </c>
      <c r="K24" s="154"/>
      <c r="L24" s="155"/>
      <c r="M24" s="156"/>
      <c r="N24" s="161"/>
      <c r="O24" s="162"/>
      <c r="P24" s="162"/>
      <c r="Q24" s="154"/>
      <c r="R24" s="155"/>
      <c r="S24" s="156"/>
      <c r="T24" s="154"/>
      <c r="U24" s="155"/>
      <c r="V24" s="156"/>
      <c r="W24" s="181"/>
      <c r="X24" s="182"/>
      <c r="Y24" s="183"/>
      <c r="Z24" s="91"/>
      <c r="AA24" s="92"/>
    </row>
    <row r="25" spans="1:30" ht="18" customHeight="1">
      <c r="A25" s="94" t="s">
        <v>19</v>
      </c>
      <c r="B25" s="118"/>
      <c r="C25" s="118"/>
      <c r="D25" s="118"/>
      <c r="E25" s="118"/>
      <c r="F25" s="118"/>
      <c r="G25" s="129"/>
      <c r="H25" s="130"/>
      <c r="I25" s="131"/>
      <c r="J25" s="95" t="str">
        <f t="shared" ref="J25:J34" si="0">IF(B25="","",VLOOKUP(B25,$AA$4:$AC$21,3,FALSE))</f>
        <v/>
      </c>
      <c r="K25" s="123" t="str">
        <f t="shared" ref="K25:K34" si="1">IF(B25="","",VLOOKUP(B25,$AA$4:$AC$21,2,FALSE))</f>
        <v/>
      </c>
      <c r="L25" s="124"/>
      <c r="M25" s="125"/>
      <c r="N25" s="126" t="str">
        <f t="shared" ref="N25:N34" si="2">IF(B25="","",G25*K25)</f>
        <v/>
      </c>
      <c r="O25" s="127"/>
      <c r="P25" s="128"/>
      <c r="Q25" s="119" t="str">
        <f>IF(B25="","",T18)</f>
        <v/>
      </c>
      <c r="R25" s="120"/>
      <c r="S25" s="121"/>
      <c r="T25" s="134" t="str">
        <f t="shared" ref="T25:T34" si="3">IF(Q25="","",ROUNDDOWN(N25*Q25,0))</f>
        <v/>
      </c>
      <c r="U25" s="135"/>
      <c r="V25" s="136"/>
      <c r="W25" s="134" t="str">
        <f>IF(T25="","",ROUNDDOWN(T25*$X$20,0))</f>
        <v/>
      </c>
      <c r="X25" s="135"/>
      <c r="Y25" s="136"/>
      <c r="Z25" s="96"/>
      <c r="AA25" s="92"/>
    </row>
    <row r="26" spans="1:30" ht="18" customHeight="1">
      <c r="A26" s="94" t="s">
        <v>4</v>
      </c>
      <c r="B26" s="118"/>
      <c r="C26" s="118"/>
      <c r="D26" s="118"/>
      <c r="E26" s="118"/>
      <c r="F26" s="118"/>
      <c r="G26" s="129"/>
      <c r="H26" s="130"/>
      <c r="I26" s="131"/>
      <c r="J26" s="95" t="str">
        <f t="shared" si="0"/>
        <v/>
      </c>
      <c r="K26" s="123" t="str">
        <f t="shared" si="1"/>
        <v/>
      </c>
      <c r="L26" s="124"/>
      <c r="M26" s="125"/>
      <c r="N26" s="126" t="str">
        <f t="shared" si="2"/>
        <v/>
      </c>
      <c r="O26" s="127"/>
      <c r="P26" s="128"/>
      <c r="Q26" s="119" t="str">
        <f>IF(B26="","",T18)</f>
        <v/>
      </c>
      <c r="R26" s="120"/>
      <c r="S26" s="121"/>
      <c r="T26" s="134" t="str">
        <f t="shared" si="3"/>
        <v/>
      </c>
      <c r="U26" s="135"/>
      <c r="V26" s="136"/>
      <c r="W26" s="134" t="str">
        <f t="shared" ref="W26:W34" si="4">IF(T26="","",ROUNDDOWN(T26*$X$20,0))</f>
        <v/>
      </c>
      <c r="X26" s="135"/>
      <c r="Y26" s="136"/>
      <c r="Z26" s="96"/>
      <c r="AA26" s="92"/>
    </row>
    <row r="27" spans="1:30" ht="18" customHeight="1">
      <c r="A27" s="94" t="s">
        <v>20</v>
      </c>
      <c r="B27" s="118"/>
      <c r="C27" s="118"/>
      <c r="D27" s="118"/>
      <c r="E27" s="118"/>
      <c r="F27" s="118"/>
      <c r="G27" s="129"/>
      <c r="H27" s="130"/>
      <c r="I27" s="131"/>
      <c r="J27" s="95" t="str">
        <f t="shared" si="0"/>
        <v/>
      </c>
      <c r="K27" s="123" t="str">
        <f t="shared" si="1"/>
        <v/>
      </c>
      <c r="L27" s="124"/>
      <c r="M27" s="125"/>
      <c r="N27" s="126" t="str">
        <f t="shared" si="2"/>
        <v/>
      </c>
      <c r="O27" s="127"/>
      <c r="P27" s="128"/>
      <c r="Q27" s="119" t="str">
        <f>IF(B27="","",T18)</f>
        <v/>
      </c>
      <c r="R27" s="120"/>
      <c r="S27" s="121"/>
      <c r="T27" s="134" t="str">
        <f t="shared" si="3"/>
        <v/>
      </c>
      <c r="U27" s="135"/>
      <c r="V27" s="136"/>
      <c r="W27" s="134" t="str">
        <f t="shared" si="4"/>
        <v/>
      </c>
      <c r="X27" s="135"/>
      <c r="Y27" s="136"/>
      <c r="Z27" s="96"/>
      <c r="AA27" s="92"/>
    </row>
    <row r="28" spans="1:30" ht="18" customHeight="1">
      <c r="A28" s="94" t="s">
        <v>3</v>
      </c>
      <c r="B28" s="118"/>
      <c r="C28" s="118"/>
      <c r="D28" s="118"/>
      <c r="E28" s="118"/>
      <c r="F28" s="118"/>
      <c r="G28" s="129"/>
      <c r="H28" s="130"/>
      <c r="I28" s="131"/>
      <c r="J28" s="95" t="str">
        <f t="shared" si="0"/>
        <v/>
      </c>
      <c r="K28" s="123" t="str">
        <f t="shared" si="1"/>
        <v/>
      </c>
      <c r="L28" s="124"/>
      <c r="M28" s="125"/>
      <c r="N28" s="126" t="str">
        <f t="shared" si="2"/>
        <v/>
      </c>
      <c r="O28" s="127"/>
      <c r="P28" s="128"/>
      <c r="Q28" s="119" t="str">
        <f>IF(B28="","",T18)</f>
        <v/>
      </c>
      <c r="R28" s="120"/>
      <c r="S28" s="121"/>
      <c r="T28" s="134" t="str">
        <f t="shared" si="3"/>
        <v/>
      </c>
      <c r="U28" s="135"/>
      <c r="V28" s="136"/>
      <c r="W28" s="134" t="str">
        <f t="shared" si="4"/>
        <v/>
      </c>
      <c r="X28" s="135"/>
      <c r="Y28" s="136"/>
      <c r="Z28" s="96"/>
      <c r="AA28" s="92"/>
    </row>
    <row r="29" spans="1:30" ht="18" customHeight="1">
      <c r="A29" s="94" t="s">
        <v>2</v>
      </c>
      <c r="B29" s="118"/>
      <c r="C29" s="118"/>
      <c r="D29" s="118"/>
      <c r="E29" s="118"/>
      <c r="F29" s="118"/>
      <c r="G29" s="129"/>
      <c r="H29" s="130"/>
      <c r="I29" s="131"/>
      <c r="J29" s="95" t="str">
        <f t="shared" si="0"/>
        <v/>
      </c>
      <c r="K29" s="123" t="str">
        <f t="shared" si="1"/>
        <v/>
      </c>
      <c r="L29" s="124"/>
      <c r="M29" s="125"/>
      <c r="N29" s="126" t="str">
        <f t="shared" si="2"/>
        <v/>
      </c>
      <c r="O29" s="127"/>
      <c r="P29" s="128"/>
      <c r="Q29" s="119" t="str">
        <f>IF(B29="","",T18)</f>
        <v/>
      </c>
      <c r="R29" s="120"/>
      <c r="S29" s="121"/>
      <c r="T29" s="134" t="str">
        <f t="shared" si="3"/>
        <v/>
      </c>
      <c r="U29" s="135"/>
      <c r="V29" s="136"/>
      <c r="W29" s="134" t="str">
        <f t="shared" si="4"/>
        <v/>
      </c>
      <c r="X29" s="135"/>
      <c r="Y29" s="136"/>
      <c r="Z29" s="96"/>
      <c r="AA29" s="92"/>
    </row>
    <row r="30" spans="1:30" ht="18" customHeight="1">
      <c r="A30" s="94" t="s">
        <v>8</v>
      </c>
      <c r="B30" s="118"/>
      <c r="C30" s="118"/>
      <c r="D30" s="118"/>
      <c r="E30" s="118"/>
      <c r="F30" s="118"/>
      <c r="G30" s="129"/>
      <c r="H30" s="130"/>
      <c r="I30" s="131"/>
      <c r="J30" s="95" t="str">
        <f t="shared" si="0"/>
        <v/>
      </c>
      <c r="K30" s="123" t="str">
        <f t="shared" si="1"/>
        <v/>
      </c>
      <c r="L30" s="124"/>
      <c r="M30" s="125"/>
      <c r="N30" s="126" t="str">
        <f t="shared" si="2"/>
        <v/>
      </c>
      <c r="O30" s="127"/>
      <c r="P30" s="128"/>
      <c r="Q30" s="119" t="str">
        <f>IF(B30="","",T18)</f>
        <v/>
      </c>
      <c r="R30" s="120"/>
      <c r="S30" s="121"/>
      <c r="T30" s="134" t="str">
        <f t="shared" si="3"/>
        <v/>
      </c>
      <c r="U30" s="135"/>
      <c r="V30" s="136"/>
      <c r="W30" s="134" t="str">
        <f t="shared" si="4"/>
        <v/>
      </c>
      <c r="X30" s="135"/>
      <c r="Y30" s="136"/>
      <c r="Z30" s="96"/>
      <c r="AA30" s="92"/>
    </row>
    <row r="31" spans="1:30" ht="18" customHeight="1">
      <c r="A31" s="97" t="s">
        <v>7</v>
      </c>
      <c r="B31" s="118"/>
      <c r="C31" s="118"/>
      <c r="D31" s="118"/>
      <c r="E31" s="118"/>
      <c r="F31" s="118"/>
      <c r="G31" s="129"/>
      <c r="H31" s="130"/>
      <c r="I31" s="131"/>
      <c r="J31" s="95" t="str">
        <f t="shared" si="0"/>
        <v/>
      </c>
      <c r="K31" s="123" t="str">
        <f t="shared" si="1"/>
        <v/>
      </c>
      <c r="L31" s="124"/>
      <c r="M31" s="125"/>
      <c r="N31" s="126" t="str">
        <f t="shared" si="2"/>
        <v/>
      </c>
      <c r="O31" s="127"/>
      <c r="P31" s="128"/>
      <c r="Q31" s="119" t="str">
        <f>IF(B31="","",T18)</f>
        <v/>
      </c>
      <c r="R31" s="120"/>
      <c r="S31" s="121"/>
      <c r="T31" s="134" t="str">
        <f t="shared" si="3"/>
        <v/>
      </c>
      <c r="U31" s="135"/>
      <c r="V31" s="136"/>
      <c r="W31" s="134" t="str">
        <f t="shared" si="4"/>
        <v/>
      </c>
      <c r="X31" s="135"/>
      <c r="Y31" s="136"/>
      <c r="Z31" s="96"/>
    </row>
    <row r="32" spans="1:30" ht="18" customHeight="1">
      <c r="A32" s="97" t="s">
        <v>9</v>
      </c>
      <c r="B32" s="118"/>
      <c r="C32" s="118"/>
      <c r="D32" s="118"/>
      <c r="E32" s="118"/>
      <c r="F32" s="118"/>
      <c r="G32" s="129"/>
      <c r="H32" s="130"/>
      <c r="I32" s="131"/>
      <c r="J32" s="95" t="str">
        <f t="shared" si="0"/>
        <v/>
      </c>
      <c r="K32" s="123" t="str">
        <f t="shared" si="1"/>
        <v/>
      </c>
      <c r="L32" s="124"/>
      <c r="M32" s="125"/>
      <c r="N32" s="126" t="str">
        <f t="shared" si="2"/>
        <v/>
      </c>
      <c r="O32" s="127"/>
      <c r="P32" s="128"/>
      <c r="Q32" s="119" t="str">
        <f>IF(B32="","",T18)</f>
        <v/>
      </c>
      <c r="R32" s="120"/>
      <c r="S32" s="121"/>
      <c r="T32" s="134" t="str">
        <f t="shared" si="3"/>
        <v/>
      </c>
      <c r="U32" s="135"/>
      <c r="V32" s="136"/>
      <c r="W32" s="134" t="str">
        <f t="shared" si="4"/>
        <v/>
      </c>
      <c r="X32" s="135"/>
      <c r="Y32" s="136"/>
      <c r="Z32" s="96"/>
    </row>
    <row r="33" spans="1:26" ht="18" customHeight="1">
      <c r="A33" s="97" t="s">
        <v>10</v>
      </c>
      <c r="B33" s="118"/>
      <c r="C33" s="118"/>
      <c r="D33" s="118"/>
      <c r="E33" s="118"/>
      <c r="F33" s="118"/>
      <c r="G33" s="129"/>
      <c r="H33" s="130"/>
      <c r="I33" s="131"/>
      <c r="J33" s="95" t="str">
        <f t="shared" si="0"/>
        <v/>
      </c>
      <c r="K33" s="123" t="str">
        <f t="shared" si="1"/>
        <v/>
      </c>
      <c r="L33" s="124"/>
      <c r="M33" s="125"/>
      <c r="N33" s="126" t="str">
        <f t="shared" si="2"/>
        <v/>
      </c>
      <c r="O33" s="127"/>
      <c r="P33" s="128"/>
      <c r="Q33" s="119" t="str">
        <f>IF(B33="","",T18)</f>
        <v/>
      </c>
      <c r="R33" s="120"/>
      <c r="S33" s="121"/>
      <c r="T33" s="134" t="str">
        <f t="shared" si="3"/>
        <v/>
      </c>
      <c r="U33" s="135"/>
      <c r="V33" s="136"/>
      <c r="W33" s="134" t="str">
        <f t="shared" si="4"/>
        <v/>
      </c>
      <c r="X33" s="135"/>
      <c r="Y33" s="136"/>
      <c r="Z33" s="96"/>
    </row>
    <row r="34" spans="1:26" ht="18" customHeight="1">
      <c r="A34" s="97" t="s">
        <v>54</v>
      </c>
      <c r="B34" s="118"/>
      <c r="C34" s="118"/>
      <c r="D34" s="118"/>
      <c r="E34" s="118"/>
      <c r="F34" s="118"/>
      <c r="G34" s="129"/>
      <c r="H34" s="130"/>
      <c r="I34" s="131"/>
      <c r="J34" s="95" t="str">
        <f t="shared" si="0"/>
        <v/>
      </c>
      <c r="K34" s="123" t="str">
        <f t="shared" si="1"/>
        <v/>
      </c>
      <c r="L34" s="124"/>
      <c r="M34" s="125"/>
      <c r="N34" s="126" t="str">
        <f t="shared" si="2"/>
        <v/>
      </c>
      <c r="O34" s="127"/>
      <c r="P34" s="128"/>
      <c r="Q34" s="119" t="str">
        <f>IF(B34="","",T18)</f>
        <v/>
      </c>
      <c r="R34" s="120"/>
      <c r="S34" s="121"/>
      <c r="T34" s="134" t="str">
        <f t="shared" si="3"/>
        <v/>
      </c>
      <c r="U34" s="135"/>
      <c r="V34" s="136"/>
      <c r="W34" s="134" t="str">
        <f t="shared" si="4"/>
        <v/>
      </c>
      <c r="X34" s="135"/>
      <c r="Y34" s="136"/>
      <c r="Z34" s="96"/>
    </row>
    <row r="35" spans="1:26" ht="18" customHeight="1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 t="s">
        <v>60</v>
      </c>
      <c r="N35" s="122">
        <f>SUM(N25:P34)</f>
        <v>0</v>
      </c>
      <c r="O35" s="122"/>
      <c r="P35" s="122"/>
      <c r="Q35" s="174"/>
      <c r="R35" s="174"/>
      <c r="S35" s="174"/>
      <c r="T35" s="122">
        <f>SUM(T25:V34)</f>
        <v>0</v>
      </c>
      <c r="U35" s="122"/>
      <c r="V35" s="122"/>
      <c r="W35" s="122">
        <f>SUM(W25:Y34)</f>
        <v>0</v>
      </c>
      <c r="X35" s="122"/>
      <c r="Y35" s="122"/>
      <c r="Z35" s="100"/>
    </row>
    <row r="36" spans="1:26" ht="18" customHeigh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03"/>
      <c r="P36" s="103"/>
      <c r="Q36" s="56"/>
      <c r="R36" s="56"/>
      <c r="S36" s="56"/>
      <c r="T36" s="103"/>
      <c r="U36" s="103"/>
      <c r="V36" s="103"/>
      <c r="W36" s="103"/>
      <c r="X36" s="103"/>
      <c r="Y36" s="103"/>
      <c r="Z36" s="103"/>
    </row>
    <row r="37" spans="1:26" ht="18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  <c r="N37" s="105"/>
      <c r="O37" s="105"/>
      <c r="P37" s="106"/>
      <c r="Q37" s="106"/>
      <c r="R37" s="106"/>
      <c r="S37" s="106"/>
      <c r="T37" s="107"/>
      <c r="U37" s="108"/>
    </row>
    <row r="38" spans="1:26" ht="18" customHeight="1"/>
    <row r="39" spans="1:26" ht="18" customHeight="1"/>
    <row r="40" spans="1:26">
      <c r="Z40" s="56"/>
    </row>
    <row r="41" spans="1:26">
      <c r="Y41" s="56"/>
      <c r="Z41" s="56"/>
    </row>
    <row r="42" spans="1:26">
      <c r="Y42" s="56"/>
    </row>
  </sheetData>
  <sheetProtection sheet="1" objects="1" scenarios="1"/>
  <mergeCells count="97">
    <mergeCell ref="A1:Y1"/>
    <mergeCell ref="A3:Y3"/>
    <mergeCell ref="A4:Y4"/>
    <mergeCell ref="A5:Y5"/>
    <mergeCell ref="Q34:S34"/>
    <mergeCell ref="T22:V24"/>
    <mergeCell ref="W22:Y24"/>
    <mergeCell ref="T25:V25"/>
    <mergeCell ref="T26:V26"/>
    <mergeCell ref="T27:V27"/>
    <mergeCell ref="T28:V28"/>
    <mergeCell ref="T29:V29"/>
    <mergeCell ref="O16:Q16"/>
    <mergeCell ref="T34:V34"/>
    <mergeCell ref="W34:Y34"/>
    <mergeCell ref="G22:J23"/>
    <mergeCell ref="Q35:S35"/>
    <mergeCell ref="T35:V35"/>
    <mergeCell ref="W35:Y35"/>
    <mergeCell ref="W30:Y30"/>
    <mergeCell ref="W31:Y31"/>
    <mergeCell ref="W32:Y32"/>
    <mergeCell ref="W33:Y33"/>
    <mergeCell ref="T31:V31"/>
    <mergeCell ref="T32:V32"/>
    <mergeCell ref="T33:V33"/>
    <mergeCell ref="Q30:S30"/>
    <mergeCell ref="Q31:S31"/>
    <mergeCell ref="B26:F26"/>
    <mergeCell ref="B27:F27"/>
    <mergeCell ref="N27:P27"/>
    <mergeCell ref="K26:M26"/>
    <mergeCell ref="N26:P26"/>
    <mergeCell ref="A22:A24"/>
    <mergeCell ref="K22:M24"/>
    <mergeCell ref="N22:P24"/>
    <mergeCell ref="B18:D18"/>
    <mergeCell ref="E18:G18"/>
    <mergeCell ref="J18:N18"/>
    <mergeCell ref="O18:Q18"/>
    <mergeCell ref="Q22:S24"/>
    <mergeCell ref="G24:I24"/>
    <mergeCell ref="B22:F24"/>
    <mergeCell ref="C11:H11"/>
    <mergeCell ref="I11:K11"/>
    <mergeCell ref="T18:U18"/>
    <mergeCell ref="B28:F28"/>
    <mergeCell ref="Q25:S25"/>
    <mergeCell ref="Q26:S26"/>
    <mergeCell ref="Q27:S27"/>
    <mergeCell ref="Q28:S28"/>
    <mergeCell ref="K25:M25"/>
    <mergeCell ref="N25:P25"/>
    <mergeCell ref="G25:I25"/>
    <mergeCell ref="G26:I26"/>
    <mergeCell ref="K27:M27"/>
    <mergeCell ref="G27:I27"/>
    <mergeCell ref="G28:I28"/>
    <mergeCell ref="B25:F25"/>
    <mergeCell ref="G31:I31"/>
    <mergeCell ref="V20:W20"/>
    <mergeCell ref="K29:M29"/>
    <mergeCell ref="N29:P29"/>
    <mergeCell ref="K28:M28"/>
    <mergeCell ref="N28:P28"/>
    <mergeCell ref="W29:Y29"/>
    <mergeCell ref="Q29:S29"/>
    <mergeCell ref="X20:Y20"/>
    <mergeCell ref="W25:Y25"/>
    <mergeCell ref="W26:Y26"/>
    <mergeCell ref="W27:Y27"/>
    <mergeCell ref="W28:Y28"/>
    <mergeCell ref="K31:M31"/>
    <mergeCell ref="N31:P31"/>
    <mergeCell ref="T30:V30"/>
    <mergeCell ref="K30:M30"/>
    <mergeCell ref="N30:P30"/>
    <mergeCell ref="B29:F29"/>
    <mergeCell ref="G29:I29"/>
    <mergeCell ref="B30:F30"/>
    <mergeCell ref="G30:I30"/>
    <mergeCell ref="B31:F31"/>
    <mergeCell ref="B33:F33"/>
    <mergeCell ref="Q32:S32"/>
    <mergeCell ref="Q33:S33"/>
    <mergeCell ref="N35:P35"/>
    <mergeCell ref="K34:M34"/>
    <mergeCell ref="N34:P34"/>
    <mergeCell ref="K33:M33"/>
    <mergeCell ref="N33:P33"/>
    <mergeCell ref="B34:F34"/>
    <mergeCell ref="G33:I33"/>
    <mergeCell ref="G34:I34"/>
    <mergeCell ref="K32:M32"/>
    <mergeCell ref="N32:P32"/>
    <mergeCell ref="B32:F32"/>
    <mergeCell ref="G32:I32"/>
  </mergeCells>
  <phoneticPr fontId="10"/>
  <dataValidations count="2">
    <dataValidation type="list" allowBlank="1" showInputMessage="1" showErrorMessage="1" sqref="B10">
      <formula1>"□,■"</formula1>
    </dataValidation>
    <dataValidation type="list" allowBlank="1" showInputMessage="1" showErrorMessage="1" sqref="B25:B34">
      <formula1>$AA$4:$AA$21</formula1>
    </dataValidation>
  </dataValidations>
  <pageMargins left="0.59055118110236227" right="0.59055118110236227" top="1.1811023622047245" bottom="0.59055118110236227" header="0.59055118110236227" footer="0.31496062992125984"/>
  <pageSetup paperSize="9" scale="51" orientation="portrait" r:id="rId1"/>
  <headerFooter>
    <oddHeader>&amp;L&amp;"ＭＳ 明朝,標準"&amp;14様式４－２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J42"/>
  <sheetViews>
    <sheetView view="pageLayout" zoomScale="70" zoomScaleNormal="100" zoomScaleSheetLayoutView="70" zoomScalePageLayoutView="70" workbookViewId="0">
      <selection activeCell="U16" sqref="U16"/>
    </sheetView>
  </sheetViews>
  <sheetFormatPr defaultColWidth="4.25" defaultRowHeight="13.5"/>
  <cols>
    <col min="1" max="1" width="4.25" style="1"/>
    <col min="2" max="20" width="4.375" style="1" customWidth="1"/>
    <col min="21" max="26" width="4.75" style="1" customWidth="1"/>
    <col min="27" max="27" width="42.75" style="1" bestFit="1" customWidth="1"/>
    <col min="28" max="28" width="12.75" style="1" bestFit="1" customWidth="1"/>
    <col min="29" max="29" width="5.5" style="1" bestFit="1" customWidth="1"/>
    <col min="30" max="30" width="42.75" style="1" bestFit="1" customWidth="1"/>
    <col min="31" max="31" width="12.75" style="1" bestFit="1" customWidth="1"/>
    <col min="32" max="32" width="5.5" style="1" bestFit="1" customWidth="1"/>
    <col min="33" max="33" width="7.5" style="1" bestFit="1" customWidth="1"/>
    <col min="34" max="34" width="4.25" style="1"/>
    <col min="35" max="35" width="4.25" style="1" customWidth="1"/>
    <col min="36" max="36" width="8.75" style="1" customWidth="1"/>
    <col min="37" max="37" width="4.25" style="1" customWidth="1"/>
    <col min="38" max="39" width="5.5" style="1" bestFit="1" customWidth="1"/>
    <col min="40" max="16384" width="4.25" style="1"/>
  </cols>
  <sheetData>
    <row r="1" spans="1:33" ht="22.5" customHeight="1">
      <c r="A1" s="175" t="s">
        <v>81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4"/>
      <c r="AA1" s="4"/>
      <c r="AB1" s="4"/>
    </row>
    <row r="2" spans="1:33" ht="45" customHeight="1">
      <c r="A2" s="2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/>
      <c r="AA2" s="1" t="s">
        <v>77</v>
      </c>
      <c r="AD2"/>
      <c r="AE2"/>
      <c r="AF2"/>
      <c r="AG2"/>
    </row>
    <row r="3" spans="1:33" ht="22.5" customHeight="1">
      <c r="A3" s="21" t="s">
        <v>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/>
      <c r="AA3" s="14" t="s">
        <v>76</v>
      </c>
      <c r="AB3" s="20" t="s">
        <v>49</v>
      </c>
      <c r="AC3" s="20" t="s">
        <v>56</v>
      </c>
      <c r="AD3"/>
      <c r="AE3"/>
      <c r="AF3"/>
      <c r="AG3"/>
    </row>
    <row r="4" spans="1:33" ht="22.5" customHeight="1">
      <c r="A4" s="21" t="s">
        <v>63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/>
      <c r="AA4" s="17" t="s">
        <v>36</v>
      </c>
      <c r="AB4" s="19">
        <v>273</v>
      </c>
      <c r="AC4" s="14" t="s">
        <v>68</v>
      </c>
      <c r="AD4"/>
      <c r="AE4"/>
      <c r="AF4"/>
      <c r="AG4"/>
    </row>
    <row r="5" spans="1:33" ht="22.5" customHeight="1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/>
      <c r="AA5" s="17" t="s">
        <v>37</v>
      </c>
      <c r="AB5" s="19">
        <v>242</v>
      </c>
      <c r="AC5" s="14" t="s">
        <v>68</v>
      </c>
      <c r="AD5"/>
      <c r="AE5"/>
      <c r="AF5"/>
      <c r="AG5"/>
    </row>
    <row r="6" spans="1:33" ht="30" customHeight="1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/>
      <c r="AA6" s="17" t="s">
        <v>38</v>
      </c>
      <c r="AB6" s="19">
        <v>587</v>
      </c>
      <c r="AC6" s="14" t="s">
        <v>68</v>
      </c>
      <c r="AD6"/>
      <c r="AE6"/>
      <c r="AF6"/>
      <c r="AG6"/>
    </row>
    <row r="7" spans="1:33" ht="18" customHeight="1">
      <c r="A7" s="12" t="s">
        <v>30</v>
      </c>
      <c r="B7" s="12"/>
      <c r="C7" s="13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9"/>
      <c r="P7" s="29"/>
      <c r="Q7" s="29"/>
      <c r="R7" s="30"/>
      <c r="S7" s="30"/>
      <c r="T7" s="30"/>
      <c r="U7" s="31"/>
      <c r="V7" s="31"/>
      <c r="W7" s="32"/>
      <c r="X7" s="32"/>
      <c r="Y7" s="33"/>
      <c r="Z7"/>
      <c r="AA7" s="18" t="s">
        <v>39</v>
      </c>
      <c r="AB7" s="19">
        <v>420</v>
      </c>
      <c r="AC7" s="15" t="s">
        <v>69</v>
      </c>
      <c r="AD7"/>
      <c r="AE7"/>
      <c r="AF7"/>
      <c r="AG7"/>
    </row>
    <row r="8" spans="1:33" ht="18" customHeight="1">
      <c r="A8" s="34" t="s">
        <v>26</v>
      </c>
      <c r="B8" s="35"/>
      <c r="C8" s="35"/>
      <c r="D8" s="35"/>
      <c r="E8" s="35"/>
      <c r="F8" s="35"/>
      <c r="G8" s="35" t="s">
        <v>25</v>
      </c>
      <c r="H8" s="35"/>
      <c r="I8" s="35"/>
      <c r="J8" s="35"/>
      <c r="K8" s="35"/>
      <c r="L8" s="35"/>
      <c r="M8" s="35"/>
      <c r="N8" s="35"/>
      <c r="O8" s="36"/>
      <c r="P8" s="36"/>
      <c r="Q8" s="36"/>
      <c r="R8" s="37"/>
      <c r="S8" s="37"/>
      <c r="T8" s="37"/>
      <c r="U8" s="38"/>
      <c r="V8" s="38"/>
      <c r="W8" s="21"/>
      <c r="X8" s="73"/>
      <c r="Y8" s="39"/>
      <c r="Z8"/>
      <c r="AA8" s="18" t="s">
        <v>40</v>
      </c>
      <c r="AB8" s="19">
        <v>4290</v>
      </c>
      <c r="AC8" s="15" t="s">
        <v>50</v>
      </c>
      <c r="AD8"/>
      <c r="AE8"/>
      <c r="AF8"/>
      <c r="AG8"/>
    </row>
    <row r="9" spans="1:33" ht="18" customHeight="1">
      <c r="A9" s="40"/>
      <c r="B9" s="41" t="s">
        <v>16</v>
      </c>
      <c r="C9" s="42"/>
      <c r="D9" s="42"/>
      <c r="E9" s="42"/>
      <c r="F9" s="42"/>
      <c r="G9" s="42"/>
      <c r="H9" s="42"/>
      <c r="I9" s="42"/>
      <c r="J9" s="42"/>
      <c r="K9" s="42"/>
      <c r="L9" s="109"/>
      <c r="M9" s="41"/>
      <c r="N9" s="42"/>
      <c r="O9" s="69"/>
      <c r="P9" s="69"/>
      <c r="Q9" s="69"/>
      <c r="R9" s="70"/>
      <c r="S9" s="70"/>
      <c r="T9" s="70"/>
      <c r="U9" s="110"/>
      <c r="V9" s="110"/>
      <c r="W9" s="111"/>
      <c r="X9" s="71"/>
      <c r="Y9" s="46"/>
      <c r="Z9"/>
      <c r="AA9" s="18" t="s">
        <v>41</v>
      </c>
      <c r="AB9" s="20" t="s">
        <v>61</v>
      </c>
      <c r="AC9" s="20" t="s">
        <v>51</v>
      </c>
      <c r="AD9"/>
      <c r="AE9"/>
      <c r="AF9"/>
      <c r="AG9"/>
    </row>
    <row r="10" spans="1:33" ht="18" customHeight="1">
      <c r="A10" s="40"/>
      <c r="B10" s="47" t="s">
        <v>18</v>
      </c>
      <c r="C10" s="42" t="s">
        <v>34</v>
      </c>
      <c r="D10" s="42"/>
      <c r="E10" s="42"/>
      <c r="F10" s="42"/>
      <c r="G10" s="42"/>
      <c r="H10" s="42"/>
      <c r="I10" s="48"/>
      <c r="J10" s="48"/>
      <c r="K10" s="48"/>
      <c r="L10" s="109"/>
      <c r="M10" s="112" t="s">
        <v>1</v>
      </c>
      <c r="N10" s="50" t="s">
        <v>35</v>
      </c>
      <c r="O10" s="29"/>
      <c r="P10" s="30"/>
      <c r="Q10" s="30"/>
      <c r="R10" s="30"/>
      <c r="S10" s="31"/>
      <c r="T10" s="21"/>
      <c r="U10" s="31"/>
      <c r="V10" s="31"/>
      <c r="W10" s="21"/>
      <c r="X10" s="113"/>
      <c r="Y10" s="51"/>
      <c r="Z10"/>
      <c r="AA10" s="18" t="s">
        <v>42</v>
      </c>
      <c r="AB10" s="23" t="s">
        <v>61</v>
      </c>
      <c r="AC10" s="15" t="s">
        <v>51</v>
      </c>
      <c r="AD10"/>
      <c r="AE10"/>
      <c r="AF10"/>
      <c r="AG10"/>
    </row>
    <row r="11" spans="1:33" ht="18" customHeight="1">
      <c r="A11" s="40"/>
      <c r="B11" s="53"/>
      <c r="C11" s="139" t="s">
        <v>67</v>
      </c>
      <c r="D11" s="139"/>
      <c r="E11" s="139"/>
      <c r="F11" s="139"/>
      <c r="G11" s="139"/>
      <c r="H11" s="139"/>
      <c r="I11" s="140"/>
      <c r="J11" s="141"/>
      <c r="K11" s="142"/>
      <c r="L11" s="114" t="s">
        <v>12</v>
      </c>
      <c r="M11" s="53"/>
      <c r="N11" s="196" t="s">
        <v>22</v>
      </c>
      <c r="O11" s="197"/>
      <c r="P11" s="197"/>
      <c r="Q11" s="197"/>
      <c r="R11" s="197"/>
      <c r="S11" s="197"/>
      <c r="T11" s="198"/>
      <c r="U11" s="199"/>
      <c r="V11" s="200"/>
      <c r="W11" s="201"/>
      <c r="X11" s="113" t="s">
        <v>12</v>
      </c>
      <c r="Y11" s="51"/>
      <c r="Z11"/>
      <c r="AA11" s="18" t="s">
        <v>70</v>
      </c>
      <c r="AB11" s="23" t="s">
        <v>61</v>
      </c>
      <c r="AC11" s="15" t="s">
        <v>51</v>
      </c>
      <c r="AD11"/>
      <c r="AE11"/>
      <c r="AF11"/>
      <c r="AG11"/>
    </row>
    <row r="12" spans="1:33" ht="18" customHeight="1">
      <c r="A12" s="40"/>
      <c r="B12" s="53"/>
      <c r="C12" s="56"/>
      <c r="D12" s="57"/>
      <c r="E12" s="57"/>
      <c r="F12" s="57"/>
      <c r="G12" s="57"/>
      <c r="H12" s="57"/>
      <c r="I12" s="58"/>
      <c r="J12" s="58"/>
      <c r="K12" s="58"/>
      <c r="L12" s="115"/>
      <c r="M12" s="53"/>
      <c r="N12" s="202" t="s">
        <v>13</v>
      </c>
      <c r="O12" s="203"/>
      <c r="P12" s="203"/>
      <c r="Q12" s="203"/>
      <c r="R12" s="203"/>
      <c r="S12" s="203"/>
      <c r="T12" s="204"/>
      <c r="U12" s="140"/>
      <c r="V12" s="141"/>
      <c r="W12" s="142"/>
      <c r="X12" s="113" t="s">
        <v>12</v>
      </c>
      <c r="Y12" s="51"/>
      <c r="Z12"/>
      <c r="AA12" s="18" t="s">
        <v>71</v>
      </c>
      <c r="AB12" s="20" t="s">
        <v>61</v>
      </c>
      <c r="AC12" s="20" t="s">
        <v>51</v>
      </c>
      <c r="AD12"/>
      <c r="AE12"/>
      <c r="AF12"/>
      <c r="AG12"/>
    </row>
    <row r="13" spans="1:33" ht="18" customHeight="1">
      <c r="A13" s="40"/>
      <c r="B13" s="60"/>
      <c r="C13" s="61"/>
      <c r="D13" s="62"/>
      <c r="E13" s="61"/>
      <c r="F13" s="61"/>
      <c r="G13" s="61"/>
      <c r="H13" s="61"/>
      <c r="I13" s="63"/>
      <c r="J13" s="63"/>
      <c r="K13" s="63"/>
      <c r="L13" s="116"/>
      <c r="M13" s="60"/>
      <c r="N13" s="189" t="s">
        <v>21</v>
      </c>
      <c r="O13" s="190"/>
      <c r="P13" s="190"/>
      <c r="Q13" s="190"/>
      <c r="R13" s="190"/>
      <c r="S13" s="190"/>
      <c r="T13" s="191"/>
      <c r="U13" s="185">
        <f>U11+U12</f>
        <v>0</v>
      </c>
      <c r="V13" s="186"/>
      <c r="W13" s="187"/>
      <c r="X13" s="117" t="s">
        <v>12</v>
      </c>
      <c r="Y13" s="51"/>
      <c r="Z13"/>
      <c r="AA13" s="18" t="s">
        <v>43</v>
      </c>
      <c r="AB13" s="19">
        <v>60</v>
      </c>
      <c r="AC13" s="15" t="s">
        <v>52</v>
      </c>
      <c r="AD13"/>
      <c r="AE13"/>
      <c r="AF13"/>
      <c r="AG13"/>
    </row>
    <row r="14" spans="1:33" ht="18" customHeight="1">
      <c r="A14" s="40"/>
      <c r="B14" s="6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50"/>
      <c r="P14" s="29"/>
      <c r="Q14" s="29"/>
      <c r="R14" s="30"/>
      <c r="S14" s="30"/>
      <c r="T14" s="30"/>
      <c r="U14" s="31"/>
      <c r="V14" s="31"/>
      <c r="W14" s="21"/>
      <c r="X14" s="110"/>
      <c r="Y14" s="46"/>
      <c r="Z14"/>
      <c r="AA14" s="18" t="s">
        <v>44</v>
      </c>
      <c r="AB14" s="19">
        <v>13</v>
      </c>
      <c r="AC14" s="20" t="s">
        <v>50</v>
      </c>
      <c r="AD14"/>
      <c r="AE14"/>
      <c r="AF14"/>
      <c r="AG14"/>
    </row>
    <row r="15" spans="1:33" ht="18" customHeight="1">
      <c r="A15" s="40"/>
      <c r="B15" s="67" t="s">
        <v>66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68"/>
      <c r="Q15" s="69"/>
      <c r="R15" s="69"/>
      <c r="S15" s="70"/>
      <c r="T15" s="70"/>
      <c r="U15" s="70"/>
      <c r="V15" s="71"/>
      <c r="W15" s="21"/>
      <c r="X15" s="31"/>
      <c r="Y15" s="46"/>
      <c r="Z15"/>
      <c r="AA15" s="18" t="s">
        <v>45</v>
      </c>
      <c r="AB15" s="19">
        <v>60</v>
      </c>
      <c r="AC15" s="15" t="s">
        <v>52</v>
      </c>
      <c r="AD15"/>
      <c r="AE15"/>
      <c r="AF15"/>
      <c r="AG15"/>
    </row>
    <row r="16" spans="1:33" ht="18" customHeight="1">
      <c r="A16" s="40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140"/>
      <c r="P16" s="141"/>
      <c r="Q16" s="142"/>
      <c r="R16" s="72" t="s">
        <v>12</v>
      </c>
      <c r="S16" s="72"/>
      <c r="T16" s="72"/>
      <c r="U16" s="73"/>
      <c r="V16" s="74"/>
      <c r="W16" s="21"/>
      <c r="X16" s="31"/>
      <c r="Y16" s="46"/>
      <c r="Z16"/>
      <c r="AA16" s="18" t="s">
        <v>46</v>
      </c>
      <c r="AB16" s="20" t="s">
        <v>61</v>
      </c>
      <c r="AC16" s="20" t="s">
        <v>51</v>
      </c>
      <c r="AD16"/>
      <c r="AE16"/>
      <c r="AF16"/>
      <c r="AG16"/>
    </row>
    <row r="17" spans="1:36" ht="18" customHeight="1">
      <c r="A17" s="75"/>
      <c r="B17" s="76" t="s">
        <v>24</v>
      </c>
      <c r="C17" s="66"/>
      <c r="D17" s="66"/>
      <c r="E17" s="13"/>
      <c r="F17" s="13"/>
      <c r="G17" s="13"/>
      <c r="H17" s="13"/>
      <c r="I17" s="13"/>
      <c r="J17" s="66"/>
      <c r="K17" s="66"/>
      <c r="L17" s="66"/>
      <c r="M17" s="66"/>
      <c r="N17" s="66"/>
      <c r="O17" s="13"/>
      <c r="P17" s="50"/>
      <c r="Q17" s="29"/>
      <c r="R17" s="29"/>
      <c r="S17" s="30"/>
      <c r="T17" s="30"/>
      <c r="U17" s="30"/>
      <c r="V17" s="71"/>
      <c r="W17" s="21"/>
      <c r="X17" s="31"/>
      <c r="Y17" s="46"/>
      <c r="Z17"/>
      <c r="AA17" s="18" t="s">
        <v>47</v>
      </c>
      <c r="AB17" s="19">
        <v>60</v>
      </c>
      <c r="AC17" s="15" t="s">
        <v>52</v>
      </c>
      <c r="AD17"/>
      <c r="AE17"/>
      <c r="AF17"/>
      <c r="AG17"/>
    </row>
    <row r="18" spans="1:36" ht="18" customHeight="1">
      <c r="A18" s="77"/>
      <c r="B18" s="188" t="s">
        <v>14</v>
      </c>
      <c r="C18" s="188"/>
      <c r="D18" s="188"/>
      <c r="E18" s="164">
        <f>O16</f>
        <v>0</v>
      </c>
      <c r="F18" s="165"/>
      <c r="G18" s="165"/>
      <c r="H18" s="78" t="s">
        <v>12</v>
      </c>
      <c r="I18" s="79" t="s">
        <v>15</v>
      </c>
      <c r="J18" s="166" t="s">
        <v>17</v>
      </c>
      <c r="K18" s="167"/>
      <c r="L18" s="167"/>
      <c r="M18" s="167"/>
      <c r="N18" s="168"/>
      <c r="O18" s="164">
        <f>U13+I11+O16</f>
        <v>0</v>
      </c>
      <c r="P18" s="165"/>
      <c r="Q18" s="169"/>
      <c r="R18" s="80" t="s">
        <v>12</v>
      </c>
      <c r="S18" s="79" t="s">
        <v>23</v>
      </c>
      <c r="T18" s="143" t="str">
        <f>IFERROR(E18/O18,"")</f>
        <v/>
      </c>
      <c r="U18" s="144"/>
      <c r="V18" s="81"/>
      <c r="W18" s="82"/>
      <c r="X18" s="32"/>
      <c r="Y18" s="83"/>
      <c r="Z18"/>
      <c r="AA18" s="18" t="s">
        <v>72</v>
      </c>
      <c r="AB18" s="19">
        <v>16</v>
      </c>
      <c r="AC18" s="15" t="s">
        <v>53</v>
      </c>
      <c r="AD18"/>
      <c r="AE18"/>
      <c r="AF18"/>
      <c r="AG18"/>
    </row>
    <row r="19" spans="1:36" ht="18" customHeight="1" thickBot="1">
      <c r="A19" s="84"/>
      <c r="B19" s="85"/>
      <c r="C19" s="30"/>
      <c r="D19" s="30"/>
      <c r="E19" s="29"/>
      <c r="F19" s="29"/>
      <c r="G19" s="29"/>
      <c r="H19" s="13"/>
      <c r="I19" s="13"/>
      <c r="J19" s="30"/>
      <c r="K19" s="30"/>
      <c r="L19" s="30"/>
      <c r="M19" s="30"/>
      <c r="N19" s="30"/>
      <c r="O19" s="86"/>
      <c r="P19" s="29"/>
      <c r="Q19" s="29"/>
      <c r="R19" s="13"/>
      <c r="S19" s="13"/>
      <c r="T19" s="87"/>
      <c r="U19" s="87"/>
      <c r="V19" s="30"/>
      <c r="W19" s="31"/>
      <c r="X19" s="31"/>
      <c r="Y19" s="21"/>
      <c r="Z19"/>
      <c r="AA19" s="18" t="s">
        <v>48</v>
      </c>
      <c r="AB19" s="19">
        <v>33</v>
      </c>
      <c r="AC19" s="15" t="s">
        <v>50</v>
      </c>
      <c r="AD19"/>
      <c r="AE19"/>
      <c r="AF19"/>
      <c r="AG19"/>
    </row>
    <row r="20" spans="1:36" ht="18" customHeight="1" thickBot="1">
      <c r="A20" s="2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9"/>
      <c r="P20" s="29"/>
      <c r="Q20" s="29"/>
      <c r="R20" s="30"/>
      <c r="S20" s="30"/>
      <c r="T20" s="31"/>
      <c r="U20" s="31"/>
      <c r="V20" s="192" t="s">
        <v>5</v>
      </c>
      <c r="W20" s="193"/>
      <c r="X20" s="194">
        <f>1/1</f>
        <v>1</v>
      </c>
      <c r="Y20" s="195"/>
      <c r="Z20"/>
      <c r="AA20" s="18" t="s">
        <v>73</v>
      </c>
      <c r="AB20" s="19">
        <v>13</v>
      </c>
      <c r="AC20" s="16" t="s">
        <v>74</v>
      </c>
      <c r="AD20"/>
      <c r="AE20"/>
      <c r="AF20"/>
      <c r="AG20"/>
      <c r="AI20" s="8"/>
      <c r="AJ20" s="8"/>
    </row>
    <row r="21" spans="1:36" ht="18" customHeight="1">
      <c r="A21" s="90" t="s">
        <v>29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31"/>
      <c r="X21" s="21"/>
      <c r="Y21" s="21"/>
      <c r="Z21"/>
      <c r="AA21" s="18" t="s">
        <v>75</v>
      </c>
      <c r="AB21" s="19">
        <v>37</v>
      </c>
      <c r="AC21" s="15" t="s">
        <v>52</v>
      </c>
      <c r="AD21"/>
      <c r="AE21"/>
      <c r="AF21"/>
      <c r="AG21"/>
    </row>
    <row r="22" spans="1:36" ht="18" customHeight="1">
      <c r="A22" s="145" t="s">
        <v>11</v>
      </c>
      <c r="B22" s="173" t="s">
        <v>55</v>
      </c>
      <c r="C22" s="173"/>
      <c r="D22" s="173"/>
      <c r="E22" s="173"/>
      <c r="F22" s="173"/>
      <c r="G22" s="184" t="s">
        <v>58</v>
      </c>
      <c r="H22" s="177"/>
      <c r="I22" s="177"/>
      <c r="J22" s="178"/>
      <c r="K22" s="148" t="s">
        <v>59</v>
      </c>
      <c r="L22" s="149"/>
      <c r="M22" s="150"/>
      <c r="N22" s="157" t="s">
        <v>0</v>
      </c>
      <c r="O22" s="158"/>
      <c r="P22" s="158"/>
      <c r="Q22" s="148" t="s">
        <v>79</v>
      </c>
      <c r="R22" s="149"/>
      <c r="S22" s="150"/>
      <c r="T22" s="148" t="s">
        <v>82</v>
      </c>
      <c r="U22" s="149"/>
      <c r="V22" s="150"/>
      <c r="W22" s="148" t="s">
        <v>65</v>
      </c>
      <c r="X22" s="177"/>
      <c r="Y22" s="178"/>
      <c r="Z22"/>
      <c r="AA22"/>
      <c r="AB22"/>
      <c r="AC22"/>
      <c r="AD22"/>
      <c r="AE22"/>
      <c r="AF22"/>
      <c r="AG22"/>
    </row>
    <row r="23" spans="1:36" ht="18" customHeight="1">
      <c r="A23" s="146"/>
      <c r="B23" s="173"/>
      <c r="C23" s="173"/>
      <c r="D23" s="173"/>
      <c r="E23" s="173"/>
      <c r="F23" s="173"/>
      <c r="G23" s="181"/>
      <c r="H23" s="182"/>
      <c r="I23" s="182"/>
      <c r="J23" s="183"/>
      <c r="K23" s="151"/>
      <c r="L23" s="152"/>
      <c r="M23" s="153"/>
      <c r="N23" s="159"/>
      <c r="O23" s="160"/>
      <c r="P23" s="160"/>
      <c r="Q23" s="151"/>
      <c r="R23" s="152"/>
      <c r="S23" s="153"/>
      <c r="T23" s="151"/>
      <c r="U23" s="152"/>
      <c r="V23" s="153"/>
      <c r="W23" s="151"/>
      <c r="X23" s="179"/>
      <c r="Y23" s="180"/>
      <c r="Z23"/>
      <c r="AA23"/>
      <c r="AB23"/>
      <c r="AC23"/>
      <c r="AD23"/>
      <c r="AE23"/>
      <c r="AF23"/>
      <c r="AG23"/>
    </row>
    <row r="24" spans="1:36" ht="18" customHeight="1">
      <c r="A24" s="147"/>
      <c r="B24" s="173"/>
      <c r="C24" s="173"/>
      <c r="D24" s="173"/>
      <c r="E24" s="173"/>
      <c r="F24" s="173"/>
      <c r="G24" s="170" t="s">
        <v>57</v>
      </c>
      <c r="H24" s="171"/>
      <c r="I24" s="172"/>
      <c r="J24" s="93" t="s">
        <v>56</v>
      </c>
      <c r="K24" s="154"/>
      <c r="L24" s="155"/>
      <c r="M24" s="156"/>
      <c r="N24" s="161"/>
      <c r="O24" s="162"/>
      <c r="P24" s="162"/>
      <c r="Q24" s="154"/>
      <c r="R24" s="155"/>
      <c r="S24" s="156"/>
      <c r="T24" s="154"/>
      <c r="U24" s="155"/>
      <c r="V24" s="156"/>
      <c r="W24" s="181"/>
      <c r="X24" s="182"/>
      <c r="Y24" s="183"/>
      <c r="Z24"/>
      <c r="AA24"/>
      <c r="AB24"/>
      <c r="AC24"/>
      <c r="AD24"/>
      <c r="AE24"/>
      <c r="AF24"/>
      <c r="AG24"/>
    </row>
    <row r="25" spans="1:36" ht="18" customHeight="1">
      <c r="A25" s="94" t="s">
        <v>19</v>
      </c>
      <c r="B25" s="118"/>
      <c r="C25" s="118"/>
      <c r="D25" s="118"/>
      <c r="E25" s="118"/>
      <c r="F25" s="118"/>
      <c r="G25" s="129"/>
      <c r="H25" s="130"/>
      <c r="I25" s="131"/>
      <c r="J25" s="95" t="str">
        <f t="shared" ref="J25:J34" si="0">IF(B25="","",VLOOKUP(B25,$AA$4:$AC$21,3,FALSE))</f>
        <v/>
      </c>
      <c r="K25" s="123" t="str">
        <f t="shared" ref="K25:K34" si="1">IF(B25="","",VLOOKUP(B25,$AA$4:$AC$21,2,FALSE))</f>
        <v/>
      </c>
      <c r="L25" s="124"/>
      <c r="M25" s="125"/>
      <c r="N25" s="126" t="str">
        <f t="shared" ref="N25:N34" si="2">IF(B25="","",G25*K25)</f>
        <v/>
      </c>
      <c r="O25" s="127"/>
      <c r="P25" s="128"/>
      <c r="Q25" s="119" t="str">
        <f>IF(B25="","",T18)</f>
        <v/>
      </c>
      <c r="R25" s="120"/>
      <c r="S25" s="121"/>
      <c r="T25" s="134" t="str">
        <f t="shared" ref="T25:T34" si="3">IF(Q25="","",ROUNDDOWN(N25*Q25,0))</f>
        <v/>
      </c>
      <c r="U25" s="135"/>
      <c r="V25" s="136"/>
      <c r="W25" s="134" t="str">
        <f>IF(T25="","",ROUNDDOWN(T25*$X$20,0))</f>
        <v/>
      </c>
      <c r="X25" s="135"/>
      <c r="Y25" s="136"/>
      <c r="AA25" s="9"/>
      <c r="AB25" s="9"/>
    </row>
    <row r="26" spans="1:36" ht="18" customHeight="1">
      <c r="A26" s="94" t="s">
        <v>4</v>
      </c>
      <c r="B26" s="118"/>
      <c r="C26" s="118"/>
      <c r="D26" s="118"/>
      <c r="E26" s="118"/>
      <c r="F26" s="118"/>
      <c r="G26" s="129"/>
      <c r="H26" s="130"/>
      <c r="I26" s="131"/>
      <c r="J26" s="95" t="str">
        <f t="shared" si="0"/>
        <v/>
      </c>
      <c r="K26" s="123" t="str">
        <f t="shared" si="1"/>
        <v/>
      </c>
      <c r="L26" s="124"/>
      <c r="M26" s="125"/>
      <c r="N26" s="126" t="str">
        <f t="shared" si="2"/>
        <v/>
      </c>
      <c r="O26" s="127"/>
      <c r="P26" s="128"/>
      <c r="Q26" s="119" t="str">
        <f>IF(B26="","",T18)</f>
        <v/>
      </c>
      <c r="R26" s="120"/>
      <c r="S26" s="121"/>
      <c r="T26" s="134" t="str">
        <f t="shared" si="3"/>
        <v/>
      </c>
      <c r="U26" s="135"/>
      <c r="V26" s="136"/>
      <c r="W26" s="134" t="str">
        <f t="shared" ref="W26:W34" si="4">IF(T26="","",ROUNDDOWN(T26*$X$20,0))</f>
        <v/>
      </c>
      <c r="X26" s="135"/>
      <c r="Y26" s="136"/>
      <c r="AA26" s="9"/>
      <c r="AB26" s="9"/>
    </row>
    <row r="27" spans="1:36" ht="18" customHeight="1">
      <c r="A27" s="94" t="s">
        <v>20</v>
      </c>
      <c r="B27" s="118"/>
      <c r="C27" s="118"/>
      <c r="D27" s="118"/>
      <c r="E27" s="118"/>
      <c r="F27" s="118"/>
      <c r="G27" s="129"/>
      <c r="H27" s="130"/>
      <c r="I27" s="131"/>
      <c r="J27" s="95" t="str">
        <f t="shared" si="0"/>
        <v/>
      </c>
      <c r="K27" s="123" t="str">
        <f t="shared" si="1"/>
        <v/>
      </c>
      <c r="L27" s="124"/>
      <c r="M27" s="125"/>
      <c r="N27" s="126" t="str">
        <f t="shared" si="2"/>
        <v/>
      </c>
      <c r="O27" s="127"/>
      <c r="P27" s="128"/>
      <c r="Q27" s="119" t="str">
        <f>IF(B27="","",T18)</f>
        <v/>
      </c>
      <c r="R27" s="120"/>
      <c r="S27" s="121"/>
      <c r="T27" s="134" t="str">
        <f t="shared" si="3"/>
        <v/>
      </c>
      <c r="U27" s="135"/>
      <c r="V27" s="136"/>
      <c r="W27" s="134" t="str">
        <f t="shared" si="4"/>
        <v/>
      </c>
      <c r="X27" s="135"/>
      <c r="Y27" s="136"/>
      <c r="AA27" s="9"/>
      <c r="AB27" s="9"/>
    </row>
    <row r="28" spans="1:36" ht="18" customHeight="1">
      <c r="A28" s="94" t="s">
        <v>3</v>
      </c>
      <c r="B28" s="118"/>
      <c r="C28" s="118"/>
      <c r="D28" s="118"/>
      <c r="E28" s="118"/>
      <c r="F28" s="118"/>
      <c r="G28" s="129"/>
      <c r="H28" s="130"/>
      <c r="I28" s="131"/>
      <c r="J28" s="95" t="str">
        <f t="shared" si="0"/>
        <v/>
      </c>
      <c r="K28" s="123" t="str">
        <f t="shared" si="1"/>
        <v/>
      </c>
      <c r="L28" s="124"/>
      <c r="M28" s="125"/>
      <c r="N28" s="126" t="str">
        <f t="shared" si="2"/>
        <v/>
      </c>
      <c r="O28" s="127"/>
      <c r="P28" s="128"/>
      <c r="Q28" s="119" t="str">
        <f>IF(B28="","",T18)</f>
        <v/>
      </c>
      <c r="R28" s="120"/>
      <c r="S28" s="121"/>
      <c r="T28" s="134" t="str">
        <f t="shared" si="3"/>
        <v/>
      </c>
      <c r="U28" s="135"/>
      <c r="V28" s="136"/>
      <c r="W28" s="134" t="str">
        <f t="shared" si="4"/>
        <v/>
      </c>
      <c r="X28" s="135"/>
      <c r="Y28" s="136"/>
      <c r="AA28" s="9"/>
      <c r="AB28" s="9"/>
    </row>
    <row r="29" spans="1:36" ht="18" customHeight="1">
      <c r="A29" s="94" t="s">
        <v>2</v>
      </c>
      <c r="B29" s="118"/>
      <c r="C29" s="118"/>
      <c r="D29" s="118"/>
      <c r="E29" s="118"/>
      <c r="F29" s="118"/>
      <c r="G29" s="129"/>
      <c r="H29" s="130"/>
      <c r="I29" s="131"/>
      <c r="J29" s="95" t="str">
        <f t="shared" si="0"/>
        <v/>
      </c>
      <c r="K29" s="123" t="str">
        <f t="shared" si="1"/>
        <v/>
      </c>
      <c r="L29" s="124"/>
      <c r="M29" s="125"/>
      <c r="N29" s="126" t="str">
        <f t="shared" si="2"/>
        <v/>
      </c>
      <c r="O29" s="127"/>
      <c r="P29" s="128"/>
      <c r="Q29" s="119" t="str">
        <f>IF(B29="","",T18)</f>
        <v/>
      </c>
      <c r="R29" s="120"/>
      <c r="S29" s="121"/>
      <c r="T29" s="134" t="str">
        <f t="shared" si="3"/>
        <v/>
      </c>
      <c r="U29" s="135"/>
      <c r="V29" s="136"/>
      <c r="W29" s="134" t="str">
        <f t="shared" si="4"/>
        <v/>
      </c>
      <c r="X29" s="135"/>
      <c r="Y29" s="136"/>
      <c r="AA29" s="9"/>
      <c r="AB29" s="9"/>
    </row>
    <row r="30" spans="1:36" ht="18" customHeight="1">
      <c r="A30" s="94" t="s">
        <v>8</v>
      </c>
      <c r="B30" s="118"/>
      <c r="C30" s="118"/>
      <c r="D30" s="118"/>
      <c r="E30" s="118"/>
      <c r="F30" s="118"/>
      <c r="G30" s="129"/>
      <c r="H30" s="130"/>
      <c r="I30" s="131"/>
      <c r="J30" s="95" t="str">
        <f t="shared" si="0"/>
        <v/>
      </c>
      <c r="K30" s="123" t="str">
        <f t="shared" si="1"/>
        <v/>
      </c>
      <c r="L30" s="124"/>
      <c r="M30" s="125"/>
      <c r="N30" s="126" t="str">
        <f t="shared" si="2"/>
        <v/>
      </c>
      <c r="O30" s="127"/>
      <c r="P30" s="128"/>
      <c r="Q30" s="119" t="str">
        <f>IF(B30="","",T18)</f>
        <v/>
      </c>
      <c r="R30" s="120"/>
      <c r="S30" s="121"/>
      <c r="T30" s="134" t="str">
        <f t="shared" si="3"/>
        <v/>
      </c>
      <c r="U30" s="135"/>
      <c r="V30" s="136"/>
      <c r="W30" s="134" t="str">
        <f t="shared" si="4"/>
        <v/>
      </c>
      <c r="X30" s="135"/>
      <c r="Y30" s="136"/>
      <c r="AA30" s="9"/>
      <c r="AB30" s="9"/>
    </row>
    <row r="31" spans="1:36" ht="18" customHeight="1">
      <c r="A31" s="97" t="s">
        <v>7</v>
      </c>
      <c r="B31" s="118"/>
      <c r="C31" s="118"/>
      <c r="D31" s="118"/>
      <c r="E31" s="118"/>
      <c r="F31" s="118"/>
      <c r="G31" s="129"/>
      <c r="H31" s="130"/>
      <c r="I31" s="131"/>
      <c r="J31" s="95" t="str">
        <f t="shared" si="0"/>
        <v/>
      </c>
      <c r="K31" s="123" t="str">
        <f t="shared" si="1"/>
        <v/>
      </c>
      <c r="L31" s="124"/>
      <c r="M31" s="125"/>
      <c r="N31" s="126" t="str">
        <f t="shared" si="2"/>
        <v/>
      </c>
      <c r="O31" s="127"/>
      <c r="P31" s="128"/>
      <c r="Q31" s="119" t="str">
        <f>IF(B31="","",T18)</f>
        <v/>
      </c>
      <c r="R31" s="120"/>
      <c r="S31" s="121"/>
      <c r="T31" s="134" t="str">
        <f t="shared" si="3"/>
        <v/>
      </c>
      <c r="U31" s="135"/>
      <c r="V31" s="136"/>
      <c r="W31" s="134" t="str">
        <f t="shared" si="4"/>
        <v/>
      </c>
      <c r="X31" s="135"/>
      <c r="Y31" s="136"/>
    </row>
    <row r="32" spans="1:36" ht="18" customHeight="1">
      <c r="A32" s="97" t="s">
        <v>9</v>
      </c>
      <c r="B32" s="118"/>
      <c r="C32" s="118"/>
      <c r="D32" s="118"/>
      <c r="E32" s="118"/>
      <c r="F32" s="118"/>
      <c r="G32" s="129"/>
      <c r="H32" s="130"/>
      <c r="I32" s="131"/>
      <c r="J32" s="95" t="str">
        <f t="shared" si="0"/>
        <v/>
      </c>
      <c r="K32" s="123" t="str">
        <f t="shared" si="1"/>
        <v/>
      </c>
      <c r="L32" s="124"/>
      <c r="M32" s="125"/>
      <c r="N32" s="126" t="str">
        <f t="shared" si="2"/>
        <v/>
      </c>
      <c r="O32" s="127"/>
      <c r="P32" s="128"/>
      <c r="Q32" s="119" t="str">
        <f>IF(B32="","",T18)</f>
        <v/>
      </c>
      <c r="R32" s="120"/>
      <c r="S32" s="121"/>
      <c r="T32" s="134" t="str">
        <f t="shared" si="3"/>
        <v/>
      </c>
      <c r="U32" s="135"/>
      <c r="V32" s="136"/>
      <c r="W32" s="134" t="str">
        <f t="shared" si="4"/>
        <v/>
      </c>
      <c r="X32" s="135"/>
      <c r="Y32" s="136"/>
    </row>
    <row r="33" spans="1:28" ht="18" customHeight="1">
      <c r="A33" s="97" t="s">
        <v>10</v>
      </c>
      <c r="B33" s="118"/>
      <c r="C33" s="118"/>
      <c r="D33" s="118"/>
      <c r="E33" s="118"/>
      <c r="F33" s="118"/>
      <c r="G33" s="129"/>
      <c r="H33" s="130"/>
      <c r="I33" s="131"/>
      <c r="J33" s="95" t="str">
        <f t="shared" si="0"/>
        <v/>
      </c>
      <c r="K33" s="123" t="str">
        <f t="shared" si="1"/>
        <v/>
      </c>
      <c r="L33" s="124"/>
      <c r="M33" s="125"/>
      <c r="N33" s="126" t="str">
        <f t="shared" si="2"/>
        <v/>
      </c>
      <c r="O33" s="127"/>
      <c r="P33" s="128"/>
      <c r="Q33" s="119" t="str">
        <f>IF(B33="","",T18)</f>
        <v/>
      </c>
      <c r="R33" s="120"/>
      <c r="S33" s="121"/>
      <c r="T33" s="134" t="str">
        <f t="shared" si="3"/>
        <v/>
      </c>
      <c r="U33" s="135"/>
      <c r="V33" s="136"/>
      <c r="W33" s="134" t="str">
        <f t="shared" si="4"/>
        <v/>
      </c>
      <c r="X33" s="135"/>
      <c r="Y33" s="136"/>
    </row>
    <row r="34" spans="1:28" ht="18" customHeight="1">
      <c r="A34" s="97" t="s">
        <v>54</v>
      </c>
      <c r="B34" s="118"/>
      <c r="C34" s="118"/>
      <c r="D34" s="118"/>
      <c r="E34" s="118"/>
      <c r="F34" s="118"/>
      <c r="G34" s="129"/>
      <c r="H34" s="130"/>
      <c r="I34" s="131"/>
      <c r="J34" s="95" t="str">
        <f t="shared" si="0"/>
        <v/>
      </c>
      <c r="K34" s="123" t="str">
        <f t="shared" si="1"/>
        <v/>
      </c>
      <c r="L34" s="124"/>
      <c r="M34" s="125"/>
      <c r="N34" s="126" t="str">
        <f t="shared" si="2"/>
        <v/>
      </c>
      <c r="O34" s="127"/>
      <c r="P34" s="128"/>
      <c r="Q34" s="119" t="str">
        <f>IF(B34="","",T18)</f>
        <v/>
      </c>
      <c r="R34" s="120"/>
      <c r="S34" s="121"/>
      <c r="T34" s="134" t="str">
        <f t="shared" si="3"/>
        <v/>
      </c>
      <c r="U34" s="135"/>
      <c r="V34" s="136"/>
      <c r="W34" s="134" t="str">
        <f t="shared" si="4"/>
        <v/>
      </c>
      <c r="X34" s="135"/>
      <c r="Y34" s="136"/>
    </row>
    <row r="35" spans="1:28" s="11" customFormat="1" ht="18" customHeight="1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 t="s">
        <v>6</v>
      </c>
      <c r="N35" s="122">
        <f>SUM(N25:P34)</f>
        <v>0</v>
      </c>
      <c r="O35" s="122"/>
      <c r="P35" s="122"/>
      <c r="Q35" s="174"/>
      <c r="R35" s="174"/>
      <c r="S35" s="174"/>
      <c r="T35" s="122">
        <f>SUM(T25:V34)</f>
        <v>0</v>
      </c>
      <c r="U35" s="122"/>
      <c r="V35" s="122"/>
      <c r="W35" s="122">
        <f>SUM(W25:Y34)</f>
        <v>0</v>
      </c>
      <c r="X35" s="122"/>
      <c r="Y35" s="122"/>
    </row>
    <row r="36" spans="1:28" ht="18" customHeigh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03"/>
      <c r="P36" s="103"/>
      <c r="Q36" s="56"/>
      <c r="R36" s="56"/>
      <c r="S36" s="56"/>
      <c r="T36" s="103"/>
      <c r="U36" s="103"/>
      <c r="V36" s="103"/>
      <c r="W36" s="103"/>
      <c r="X36" s="103"/>
      <c r="Y36" s="103"/>
    </row>
    <row r="37" spans="1:28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7"/>
      <c r="N37" s="7"/>
      <c r="O37" s="7"/>
      <c r="P37" s="2"/>
      <c r="Q37" s="2"/>
      <c r="R37" s="2"/>
      <c r="S37" s="2"/>
      <c r="T37" s="3"/>
      <c r="U37" s="6"/>
    </row>
    <row r="38" spans="1:28" ht="18" customHeight="1"/>
    <row r="39" spans="1:28" ht="18" customHeight="1"/>
    <row r="40" spans="1:28">
      <c r="Z40" s="10"/>
      <c r="AA40" s="10"/>
      <c r="AB40" s="9"/>
    </row>
    <row r="41" spans="1:28">
      <c r="Y41" s="10"/>
      <c r="Z41" s="10"/>
      <c r="AA41" s="10"/>
      <c r="AB41" s="9"/>
    </row>
    <row r="42" spans="1:28">
      <c r="Y42" s="10"/>
    </row>
  </sheetData>
  <sheetProtection sheet="1" objects="1" scenarios="1"/>
  <mergeCells count="100">
    <mergeCell ref="N35:P35"/>
    <mergeCell ref="Q35:S35"/>
    <mergeCell ref="T35:V35"/>
    <mergeCell ref="W35:Y35"/>
    <mergeCell ref="Q33:S33"/>
    <mergeCell ref="T33:V33"/>
    <mergeCell ref="W33:Y33"/>
    <mergeCell ref="Q34:S34"/>
    <mergeCell ref="T34:V34"/>
    <mergeCell ref="W34:Y34"/>
    <mergeCell ref="K34:M34"/>
    <mergeCell ref="N34:P34"/>
    <mergeCell ref="K33:M33"/>
    <mergeCell ref="N33:P33"/>
    <mergeCell ref="B33:F33"/>
    <mergeCell ref="B34:F34"/>
    <mergeCell ref="G33:I33"/>
    <mergeCell ref="G34:I34"/>
    <mergeCell ref="B31:F31"/>
    <mergeCell ref="B32:F32"/>
    <mergeCell ref="Q31:S31"/>
    <mergeCell ref="T31:V31"/>
    <mergeCell ref="W31:Y31"/>
    <mergeCell ref="Q32:S32"/>
    <mergeCell ref="T32:V32"/>
    <mergeCell ref="W32:Y32"/>
    <mergeCell ref="G31:I31"/>
    <mergeCell ref="G32:I32"/>
    <mergeCell ref="W29:Y29"/>
    <mergeCell ref="Q30:S30"/>
    <mergeCell ref="T30:V30"/>
    <mergeCell ref="W30:Y30"/>
    <mergeCell ref="K32:M32"/>
    <mergeCell ref="N32:P32"/>
    <mergeCell ref="K31:M31"/>
    <mergeCell ref="N31:P31"/>
    <mergeCell ref="N29:P29"/>
    <mergeCell ref="K29:M29"/>
    <mergeCell ref="B29:F29"/>
    <mergeCell ref="B30:F30"/>
    <mergeCell ref="Q29:S29"/>
    <mergeCell ref="T29:V29"/>
    <mergeCell ref="B27:F27"/>
    <mergeCell ref="B28:F28"/>
    <mergeCell ref="Q27:S27"/>
    <mergeCell ref="T27:V27"/>
    <mergeCell ref="G29:I29"/>
    <mergeCell ref="G30:I30"/>
    <mergeCell ref="K28:M28"/>
    <mergeCell ref="N28:P28"/>
    <mergeCell ref="K27:M27"/>
    <mergeCell ref="N27:P27"/>
    <mergeCell ref="K30:M30"/>
    <mergeCell ref="N30:P30"/>
    <mergeCell ref="W27:Y27"/>
    <mergeCell ref="Q28:S28"/>
    <mergeCell ref="T28:V28"/>
    <mergeCell ref="W28:Y28"/>
    <mergeCell ref="B25:F25"/>
    <mergeCell ref="B26:F26"/>
    <mergeCell ref="Q25:S25"/>
    <mergeCell ref="T25:V25"/>
    <mergeCell ref="W25:Y25"/>
    <mergeCell ref="Q26:S26"/>
    <mergeCell ref="T26:V26"/>
    <mergeCell ref="W26:Y26"/>
    <mergeCell ref="K26:M26"/>
    <mergeCell ref="N26:P26"/>
    <mergeCell ref="K25:M25"/>
    <mergeCell ref="N25:P25"/>
    <mergeCell ref="A1:Y1"/>
    <mergeCell ref="V20:W20"/>
    <mergeCell ref="X20:Y20"/>
    <mergeCell ref="G22:J23"/>
    <mergeCell ref="K22:M24"/>
    <mergeCell ref="N22:P24"/>
    <mergeCell ref="Q22:S24"/>
    <mergeCell ref="T22:V24"/>
    <mergeCell ref="W22:Y24"/>
    <mergeCell ref="A22:A24"/>
    <mergeCell ref="B22:F24"/>
    <mergeCell ref="C11:H11"/>
    <mergeCell ref="I11:K11"/>
    <mergeCell ref="N11:T11"/>
    <mergeCell ref="U11:W11"/>
    <mergeCell ref="N12:T12"/>
    <mergeCell ref="U12:W12"/>
    <mergeCell ref="U13:W13"/>
    <mergeCell ref="O16:Q16"/>
    <mergeCell ref="B18:D18"/>
    <mergeCell ref="E18:G18"/>
    <mergeCell ref="J18:N18"/>
    <mergeCell ref="O18:Q18"/>
    <mergeCell ref="T18:U18"/>
    <mergeCell ref="N13:T13"/>
    <mergeCell ref="G24:I24"/>
    <mergeCell ref="G25:I25"/>
    <mergeCell ref="G26:I26"/>
    <mergeCell ref="G27:I27"/>
    <mergeCell ref="G28:I28"/>
  </mergeCells>
  <phoneticPr fontId="10"/>
  <dataValidations count="2">
    <dataValidation type="list" allowBlank="1" showInputMessage="1" showErrorMessage="1" sqref="M10 B10">
      <formula1>"□,■"</formula1>
    </dataValidation>
    <dataValidation type="list" allowBlank="1" showInputMessage="1" showErrorMessage="1" sqref="B25:B34">
      <formula1>$AA$4:$AA$21</formula1>
    </dataValidation>
  </dataValidations>
  <pageMargins left="0.59055118110236227" right="0.59055118110236227" top="0.98425196850393704" bottom="0.59055118110236227" header="0.59055118110236227" footer="0.31496062992125984"/>
  <pageSetup paperSize="9" scale="51" orientation="portrait" r:id="rId1"/>
  <headerFooter>
    <oddHeader>&amp;L&amp;"ＭＳ 明朝,標準"&amp;14様式４－２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要望額根拠-自立基準</vt:lpstr>
      <vt:lpstr>要望額根拠-誘導基準</vt:lpstr>
      <vt:lpstr>'要望額根拠-自立基準'!Print_Area</vt:lpstr>
      <vt:lpstr>'要望額根拠-誘導基準'!Print_Area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豊田　直樹</cp:lastModifiedBy>
  <cp:lastPrinted>2022-08-31T01:05:49Z</cp:lastPrinted>
  <dcterms:created xsi:type="dcterms:W3CDTF">2014-02-25T00:22:12Z</dcterms:created>
  <dcterms:modified xsi:type="dcterms:W3CDTF">2022-09-15T02:25:50Z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2020-05-22T05:19:50Z</vt:filetime>
  </property>
</Properties>
</file>