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00 事務分担別\130 調査もの\06 区政課\19 財政比較分析表・財政状況資料集\R05年度（R03決算）\06_確認依頼（3.20〆）\02_回答\"/>
    </mc:Choice>
  </mc:AlternateContent>
  <bookViews>
    <workbookView xWindow="0" yWindow="0" windowWidth="23040" windowHeight="8520"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
47</v>
      </c>
    </row>
    <row r="54" spans="2:8" ht="29.25" customHeight="1" thickBot="1" x14ac:dyDescent="0.3">
      <c r="B54" s="113" t="s">
        <v>
1</v>
      </c>
      <c r="C54" s="114"/>
      <c r="D54" s="114"/>
      <c r="E54" s="115" t="s">
        <v>
2</v>
      </c>
      <c r="F54" s="116" t="s">
        <v>
547</v>
      </c>
      <c r="G54" s="116" t="s">
        <v>
548</v>
      </c>
      <c r="H54" s="117" t="s">
        <v>
549</v>
      </c>
    </row>
    <row r="55" spans="2:8" ht="52.5" customHeight="1" x14ac:dyDescent="0.2">
      <c r="B55" s="118"/>
      <c r="C55" s="1241" t="s">
        <v>
48</v>
      </c>
      <c r="D55" s="1241"/>
      <c r="E55" s="1242"/>
      <c r="F55" s="119">
        <v>
14644</v>
      </c>
      <c r="G55" s="119">
        <v>
23642</v>
      </c>
      <c r="H55" s="120">
        <v>
22794</v>
      </c>
    </row>
    <row r="56" spans="2:8" ht="52.5" customHeight="1" x14ac:dyDescent="0.2">
      <c r="B56" s="121"/>
      <c r="C56" s="1243" t="s">
        <v>
49</v>
      </c>
      <c r="D56" s="1243"/>
      <c r="E56" s="1244"/>
      <c r="F56" s="122">
        <v>
351</v>
      </c>
      <c r="G56" s="122">
        <v>
298</v>
      </c>
      <c r="H56" s="123">
        <v>
279</v>
      </c>
    </row>
    <row r="57" spans="2:8" ht="53.25" customHeight="1" x14ac:dyDescent="0.2">
      <c r="B57" s="121"/>
      <c r="C57" s="1245" t="s">
        <v>
50</v>
      </c>
      <c r="D57" s="1245"/>
      <c r="E57" s="1246"/>
      <c r="F57" s="124">
        <v>
115216</v>
      </c>
      <c r="G57" s="124">
        <v>
103437</v>
      </c>
      <c r="H57" s="125">
        <v>
105698</v>
      </c>
    </row>
    <row r="58" spans="2:8" ht="45.75" customHeight="1" x14ac:dyDescent="0.2">
      <c r="B58" s="126"/>
      <c r="C58" s="1233" t="s">
        <v>
572</v>
      </c>
      <c r="D58" s="1234"/>
      <c r="E58" s="1235"/>
      <c r="F58" s="127">
        <v>
54301</v>
      </c>
      <c r="G58" s="127">
        <v>
50863</v>
      </c>
      <c r="H58" s="128">
        <v>
52334</v>
      </c>
    </row>
    <row r="59" spans="2:8" ht="45.75" customHeight="1" x14ac:dyDescent="0.2">
      <c r="B59" s="126"/>
      <c r="C59" s="1233" t="s">
        <v>
573</v>
      </c>
      <c r="D59" s="1234"/>
      <c r="E59" s="1235"/>
      <c r="F59" s="127">
        <v>
15504</v>
      </c>
      <c r="G59" s="127">
        <v>
15524</v>
      </c>
      <c r="H59" s="128">
        <v>
18544</v>
      </c>
    </row>
    <row r="60" spans="2:8" ht="45.75" customHeight="1" x14ac:dyDescent="0.2">
      <c r="B60" s="126"/>
      <c r="C60" s="1233" t="s">
        <v>
574</v>
      </c>
      <c r="D60" s="1234"/>
      <c r="E60" s="1235"/>
      <c r="F60" s="127">
        <v>
25337</v>
      </c>
      <c r="G60" s="127">
        <v>
18564</v>
      </c>
      <c r="H60" s="128">
        <v>
18096</v>
      </c>
    </row>
    <row r="61" spans="2:8" ht="45.75" customHeight="1" x14ac:dyDescent="0.2">
      <c r="B61" s="126"/>
      <c r="C61" s="1233" t="s">
        <v>
575</v>
      </c>
      <c r="D61" s="1234"/>
      <c r="E61" s="1235"/>
      <c r="F61" s="127">
        <v>
17516</v>
      </c>
      <c r="G61" s="127">
        <v>
15904</v>
      </c>
      <c r="H61" s="128">
        <v>
12045</v>
      </c>
    </row>
    <row r="62" spans="2:8" ht="45.75" customHeight="1" thickBot="1" x14ac:dyDescent="0.25">
      <c r="B62" s="129"/>
      <c r="C62" s="1236" t="s">
        <v>
576</v>
      </c>
      <c r="D62" s="1237"/>
      <c r="E62" s="1238"/>
      <c r="F62" s="130">
        <v>
1000</v>
      </c>
      <c r="G62" s="130">
        <v>
1000</v>
      </c>
      <c r="H62" s="131">
        <v>
3000</v>
      </c>
    </row>
    <row r="63" spans="2:8" ht="52.5" customHeight="1" thickBot="1" x14ac:dyDescent="0.25">
      <c r="B63" s="132"/>
      <c r="C63" s="1239" t="s">
        <v>
51</v>
      </c>
      <c r="D63" s="1239"/>
      <c r="E63" s="1240"/>
      <c r="F63" s="133">
        <v>
130211</v>
      </c>
      <c r="G63" s="133">
        <v>
127376</v>
      </c>
      <c r="H63" s="134">
        <v>
128772</v>
      </c>
    </row>
    <row r="64" spans="2:8" ht="13.2" x14ac:dyDescent="0.2"/>
  </sheetData>
  <sheetProtection algorithmName="SHA-512" hashValue="XGTgKFTIIwyC69dgmhm8BKcQtpDbDOPOp/5gMOkzGWgLCzlmjvBHLvfrsh4eZzmYLBBm7ZA7oASd2IRyERyt4A==" saltValue="AV4Tyw3qi2IQSbsWG3Ie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drawing r:id="rId2"/>
</worksheet>
</file>

<file path=xl/sharedStrings.xml><?xml version="1.0" encoding="utf-8"?>
<sst xmlns="http://schemas.openxmlformats.org/spreadsheetml/2006/main" count="1094" uniqueCount="578">
  <si>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</si>
  <si>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</si>
  <si>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</si>
  <si>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</si>
  <si>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</si>
  <si>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</si>
  <si>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</si>
  <si>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</si>
  <si>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</si>
  <si>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</si>
  <si>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</si>
  <si>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</si>
  <si>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</si>
  <si>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</si>
  <si>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</si>
  <si>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</si>
  <si>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</si>
  <si>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</si>
  <si>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</si>
  <si>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</si>
  <si>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</si>
  <si>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</si>
  <si>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</si>
  <si>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</si>
  <si>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</si>
  <si>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</si>
  <si>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</si>
  <si>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</si>
  <si>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</si>
  <si>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</si>
  <si>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</si>
  <si>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</si>
  <si>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</si>
  <si>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</si>
  <si>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</si>
  <si>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</si>
  <si>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</si>
  <si>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</si>
  <si>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</si>
  <si>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</si>
  <si>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</si>
  <si>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</si>
  <si>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</si>
  <si>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</si>
  <si>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</si>
  <si>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</si>
  <si>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</si>
  <si>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</si>
  <si>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</si>
  <si>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</si>
  <si>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</si>
  <si>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</si>
  <si>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</si>
  <si>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</si>
  <si>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</si>
  <si>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</si>
  <si>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</si>
  <si>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</si>
  <si>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</si>
  <si>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</si>
  <si>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</si>
  <si>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</si>
  <si>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</si>
  <si>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</si>
  <si>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</si>
  <si>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</si>
  <si>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</si>
  <si>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</si>
  <si>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</si>
  <si>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</si>
  <si>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</si>
  <si>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</si>
  <si>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</si>
  <si>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</si>
  <si>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</si>
  <si>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</si>
  <si>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</si>
  <si>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</si>
  <si>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</si>
  <si>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</si>
  <si>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</si>
  <si>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</si>
  <si>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</si>
  <si>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</si>
  <si>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</si>
  <si>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</si>
  <si>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</si>
  <si>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</si>
  <si>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</si>
  <si>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</si>
  <si>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</si>
  <si>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</si>
  <si>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</si>
  <si>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</si>
  <si>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</si>
  <si>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</si>
  <si>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</si>
  <si>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</si>
  <si>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</si>
  <si>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</si>
  <si>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</si>
  <si>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</si>
  <si>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</si>
  <si>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</si>
  <si>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</si>
  <si>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</si>
  <si>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</si>
  <si>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</si>
  <si>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</si>
  <si>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</si>
  <si>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</si>
  <si>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</si>
  <si>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</si>
  <si>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</si>
  <si>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</si>
  <si>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</si>
  <si>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</si>
  <si>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</si>
  <si>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</si>
  <si>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</si>
  <si>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</si>
  <si>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</si>
  <si>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</si>
  <si>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</si>
  <si>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</si>
  <si>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</si>
  <si>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</si>
  <si>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</si>
  <si>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</si>
  <si>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</si>
  <si>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</si>
  <si>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</si>
  <si>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</si>
  <si>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</si>
  <si>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</si>
  <si>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</si>
  <si>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</si>
  <si>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</si>
  <si>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</si>
  <si>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</si>
  <si>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</si>
  <si>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</si>
  <si>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</si>
  <si>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</si>
  <si>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</si>
  <si>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</si>
  <si>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</si>
  <si>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</si>
  <si>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</si>
  <si>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</si>
  <si>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</si>
  <si>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</si>
  <si>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</si>
  <si>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</si>
  <si>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</si>
  <si>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</si>
  <si>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</si>
  <si>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</si>
  <si>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</si>
  <si>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</si>
  <si>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</si>
  <si>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</si>
  <si>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</si>
  <si>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</si>
  <si>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</si>
  <si>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</si>
  <si>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</si>
  <si>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</si>
  <si>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</si>
  <si>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</si>
  <si>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</si>
  <si>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</si>
  <si>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</si>
  <si>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</si>
  <si>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</si>
  <si>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</si>
  <si>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</si>
  <si>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</si>
  <si>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</si>
  <si>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</si>
  <si>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</si>
  <si>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</si>
  <si>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</si>
  <si>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</si>
  <si>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</si>
  <si>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</si>
  <si>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</si>
  <si>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</si>
  <si>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</si>
  <si>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</si>
  <si>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</si>
  <si>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</si>
  <si>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</si>
  <si>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</si>
  <si>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</si>
  <si>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</si>
  <si>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</si>
  <si>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</si>
  <si>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</si>
  <si>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</si>
  <si>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</si>
  <si>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</si>
  <si>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</si>
  <si>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</si>
  <si>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</si>
  <si>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</si>
  <si>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</si>
  <si>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</si>
  <si>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</si>
  <si>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</si>
  <si>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</si>
  <si>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</si>
  <si>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</si>
  <si>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</si>
  <si>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</si>
  <si>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</si>
  <si>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</si>
  <si>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</si>
  <si>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</si>
  <si>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</si>
  <si>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</si>
  <si>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</si>
  <si>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</si>
  <si>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</si>
  <si>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</si>
  <si>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</si>
  <si>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</si>
  <si>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</si>
  <si>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</si>
  <si>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</si>
  <si>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</si>
  <si>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</si>
  <si>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</si>
  <si>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</si>
  <si>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</si>
  <si>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</si>
  <si>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</si>
  <si>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</si>
  <si>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</si>
  <si>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</si>
  <si>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</si>
  <si>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</si>
  <si>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</si>
  <si>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</si>
  <si>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</si>
  <si>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</si>
  <si>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</si>
  <si>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</si>
  <si>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</si>
  <si>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</si>
  <si>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</si>
  <si>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</si>
  <si>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</si>
  <si>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</si>
  <si>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</si>
  <si>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</si>
  <si>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</si>
  <si>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</si>
  <si>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</si>
  <si>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</si>
  <si>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</si>
  <si>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</si>
  <si>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</si>
  <si>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</si>
  <si>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</si>
  <si>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</si>
  <si>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</si>
  <si>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</si>
  <si>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</si>
  <si>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</si>
  <si>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</si>
  <si>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</si>
  <si>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</si>
  <si>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</si>
  <si>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</si>
  <si>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</si>
  <si>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</si>
  <si>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</si>
  <si>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</si>
  <si>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</si>
  <si>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</si>
  <si>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</si>
  <si>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</si>
  <si>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</si>
  <si>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</si>
  <si>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</si>
  <si>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</si>
  <si>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</si>
  <si>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</si>
  <si>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</si>
  <si>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</si>
  <si>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</si>
  <si>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</si>
  <si>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</si>
  <si>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</si>
  <si>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</si>
  <si>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</si>
  <si>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</si>
  <si>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</si>
  <si>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</si>
  <si>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</si>
  <si>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</si>
  <si>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</si>
  <si>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</si>
  <si>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</si>
  <si>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</si>
  <si>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</si>
  <si>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</si>
  <si>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</si>
  <si>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</si>
  <si>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</si>
  <si>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</si>
  <si>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</si>
  <si>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</si>
  <si>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</si>
  <si>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</si>
  <si>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</si>
  <si>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</si>
  <si>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</si>
  <si>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</si>
  <si>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</si>
  <si>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</si>
  <si>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</si>
  <si>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</si>
  <si>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</si>
  <si>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</si>
  <si>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</si>
  <si>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</si>
  <si>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</si>
  <si>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</si>
  <si>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</si>
  <si>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</si>
  <si>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駐車場整備</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</si>
  <si>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</si>
  <si>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</si>
  <si>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</si>
  <si>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</si>
  <si>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</si>
  <si>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</si>
  <si>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</si>
  <si>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</si>
  <si>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</si>
  <si>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</si>
  <si>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</si>
  <si>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</si>
  <si>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</si>
  <si>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</si>
  <si>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</si>
  <si>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</si>
  <si>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</si>
  <si>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</si>
  <si>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</si>
  <si>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</si>
  <si>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</si>
  <si>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</si>
  <si>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</si>
  <si>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</si>
  <si>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</si>
  <si>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</si>
  <si>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</si>
  <si>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</si>
  <si>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</si>
  <si>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</si>
  <si>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</si>
  <si>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</si>
  <si>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</si>
  <si>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</si>
  <si>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</si>
  <si>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</si>
  <si>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</si>
  <si>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</si>
  <si>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</si>
  <si>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</si>
  <si>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</si>
  <si>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</si>
  <si>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</si>
  <si>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</si>
  <si>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</si>
  <si>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</si>
  <si>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</si>
  <si>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</si>
  <si>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</si>
  <si>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</si>
  <si>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</si>
  <si>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</si>
  <si>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</si>
  <si>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</si>
  <si>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</si>
  <si>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</si>
  <si>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</si>
  <si>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</si>
  <si>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</si>
  <si>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</si>
  <si>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</si>
  <si>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</si>
  <si>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</si>
  <si>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</si>
  <si>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</si>
  <si>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</si>
  <si>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</si>
  <si>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</si>
  <si>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</si>
  <si>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</si>
  <si>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</si>
  <si>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</si>
  <si>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</si>
  <si>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</si>
  <si>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</si>
  <si>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</si>
  <si>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</si>
  <si>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</si>
  <si>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</si>
  <si>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</si>
  <si>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</si>
  <si>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</si>
  <si>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</si>
  <si>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</si>
  <si>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</si>
  <si>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</si>
  <si>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</si>
  <si>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</si>
  <si>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</si>
  <si>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</si>
  <si>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</si>
  <si>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</si>
  <si>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</si>
  <si>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</si>
  <si>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</si>
  <si>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</si>
  <si>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</si>
  <si>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</si>
  <si>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</si>
  <si>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</si>
  <si>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</si>
  <si>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</si>
  <si>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</si>
  <si>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</si>
  <si>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</si>
  <si>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</si>
  <si>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</si>
  <si>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</si>
  <si>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</si>
  <si>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</si>
  <si>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</si>
  <si>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</si>
  <si>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</si>
  <si>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</si>
  <si>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</si>
  <si>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</si>
  <si>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</si>
  <si>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</si>
  <si>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</si>
  <si>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</si>
  <si>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</si>
  <si>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</si>
  <si>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</si>
  <si>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</si>
  <si>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</si>
  <si>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</si>
  <si>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</si>
  <si>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</si>
  <si>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</si>
  <si>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</si>
  <si>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</si>
  <si>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</si>
  <si>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</si>
  <si>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</si>
  <si>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</si>
  <si>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</si>
  <si>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</si>
  <si>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</si>
  <si>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</si>
  <si>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</si>
  <si>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</si>
  <si>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</si>
  <si>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</si>
  <si>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</si>
  <si>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</si>
  <si>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</si>
  <si>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</si>
  <si>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</si>
  <si>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</si>
  <si>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</si>
  <si>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</si>
  <si>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</si>
  <si>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</si>
  <si>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</si>
  <si>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</si>
  <si>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</si>
  <si>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</si>
  <si>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</si>
  <si>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</si>
  <si>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</si>
  <si>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</si>
  <si>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</si>
  <si>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</si>
  <si>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</si>
  <si>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</si>
  <si>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</si>
  <si>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</si>
  <si>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</si>
  <si>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</si>
  <si>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</si>
  <si>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</si>
  <si>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</si>
  <si>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</si>
  <si>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</si>
  <si>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</si>
  <si>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</si>
  <si>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</si>
  <si>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</si>
  <si>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</si>
  <si>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</si>
  <si>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</si>
  <si>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</si>
  <si>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</si>
  <si>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</si>
  <si>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</si>
  <si>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</si>
  <si>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</si>
  <si>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</si>
  <si>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</si>
  <si>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</si>
  <si>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</si>
  <si>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</si>
  <si>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</si>
  <si>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</si>
  <si>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</si>
  <si>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</si>
  <si>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</si>
  <si>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</si>
  <si>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</si>
  <si>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</si>
  <si>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</si>
  <si>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</si>
  <si>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</si>
  <si>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</si>
  <si>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</si>
  <si>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</si>
  <si>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</si>
  <si>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</si>
  <si>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</si>
  <si>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</si>
  <si>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</si>
  <si>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</si>
  <si>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H29</t>
  </si>
  <si>
    <t>H30</t>
  </si>
  <si>
    <t>R01</t>
  </si>
  <si>
    <t>R02</t>
  </si>
  <si>
    <t>R03</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</si>
  <si>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</si>
  <si>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</si>
  <si>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</si>
  <si>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</si>
  <si>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</si>
  <si>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</si>
  <si>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</si>
  <si>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</si>
  <si>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</si>
  <si>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</si>
  <si>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</si>
  <si>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</si>
  <si>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</si>
  <si>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</si>
  <si>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</si>
  <si>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</si>
  <si>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</si>
  <si>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</si>
  <si>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</si>
  <si>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</si>
  <si>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葛飾区土地開発公社</t>
    <rPh sb="0" eb="3">
      <t>カツシカク</t>
    </rPh>
    <rPh sb="3" eb="5">
      <t>トチ</t>
    </rPh>
    <rPh sb="5" eb="7">
      <t>カイハツ</t>
    </rPh>
    <rPh sb="7" eb="9">
      <t>コウシャ</t>
    </rPh>
    <phoneticPr fontId="2"/>
  </si>
  <si>
    <t>○</t>
    <phoneticPr fontId="2"/>
  </si>
  <si>
    <t>教育施設整備積立基金</t>
    <rPh sb="0" eb="2">
      <t>キョウイク</t>
    </rPh>
    <rPh sb="2" eb="4">
      <t>シセツ</t>
    </rPh>
    <rPh sb="4" eb="6">
      <t>セイビ</t>
    </rPh>
    <rPh sb="6" eb="8">
      <t>ツミタテ</t>
    </rPh>
    <rPh sb="8" eb="10">
      <t>キキン</t>
    </rPh>
    <phoneticPr fontId="5"/>
  </si>
  <si>
    <t>総合庁舎整備基金</t>
    <rPh sb="0" eb="2">
      <t>ソウゴウ</t>
    </rPh>
    <rPh sb="2" eb="4">
      <t>チョウシャ</t>
    </rPh>
    <rPh sb="4" eb="6">
      <t>セイビ</t>
    </rPh>
    <rPh sb="6" eb="8">
      <t>キキン</t>
    </rPh>
    <phoneticPr fontId="5"/>
  </si>
  <si>
    <t>まちづくり基金</t>
    <rPh sb="5" eb="7">
      <t>キキン</t>
    </rPh>
    <phoneticPr fontId="5"/>
  </si>
  <si>
    <t>公共施設整備基金</t>
    <rPh sb="0" eb="2">
      <t>コウキョウ</t>
    </rPh>
    <rPh sb="2" eb="4">
      <t>シセツ</t>
    </rPh>
    <rPh sb="4" eb="6">
      <t>セイビ</t>
    </rPh>
    <rPh sb="6" eb="8">
      <t>キキン</t>
    </rPh>
    <phoneticPr fontId="5"/>
  </si>
  <si>
    <t>新金貨物線旅客化整備基金</t>
    <rPh sb="0" eb="1">
      <t>シン</t>
    </rPh>
    <rPh sb="1" eb="2">
      <t>キン</t>
    </rPh>
    <rPh sb="2" eb="4">
      <t>カモツ</t>
    </rPh>
    <rPh sb="4" eb="5">
      <t>セン</t>
    </rPh>
    <rPh sb="5" eb="7">
      <t>リョキャク</t>
    </rPh>
    <rPh sb="7" eb="8">
      <t>カ</t>
    </rPh>
    <rPh sb="8" eb="10">
      <t>セイビ</t>
    </rPh>
    <rPh sb="10" eb="12">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</si>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</sst>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CF09-42A4-BEEE-97CC162B1B8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55029</c:v>
                </c:pt>
                <c:pt idx="1">
                  <c:v>46725</c:v>
                </c:pt>
                <c:pt idx="2">
                  <c:v>53810</c:v>
                </c:pt>
                <c:pt idx="3">
                  <c:v>69629</c:v>
                </c:pt>
                <c:pt idx="4">
                  <c:v>56955</c:v>
                </c:pt>
              </c:numCache>
            </c:numRef>
          </c:val>
          <c:smooth val="0"/>
          <c:extLst>
            <c:ext xmlns:c16="http://schemas.microsoft.com/office/drawing/2014/chart" uri="{C3380CC4-5D6E-409C-BE32-E72D297353CC}">
              <c16:uniqueId val="{00000001-CF09-42A4-BEEE-97CC162B1B8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10.17</c:v>
                </c:pt>
                <c:pt idx="1">
                  <c:v>8.43</c:v>
                </c:pt>
                <c:pt idx="2">
                  <c:v>10.23</c:v>
                </c:pt>
                <c:pt idx="3">
                  <c:v>12.37</c:v>
                </c:pt>
                <c:pt idx="4">
                  <c:v>13.62</c:v>
                </c:pt>
              </c:numCache>
            </c:numRef>
          </c:val>
          <c:extLst>
            <c:ext xmlns:c16="http://schemas.microsoft.com/office/drawing/2014/chart" uri="{C3380CC4-5D6E-409C-BE32-E72D297353CC}">
              <c16:uniqueId val="{00000000-5E73-46BC-A6E9-16AC7D0D1C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11.57</c:v>
                </c:pt>
                <c:pt idx="1">
                  <c:v>12.09</c:v>
                </c:pt>
                <c:pt idx="2">
                  <c:v>12.03</c:v>
                </c:pt>
                <c:pt idx="3">
                  <c:v>19.87</c:v>
                </c:pt>
                <c:pt idx="4">
                  <c:v>18.66</c:v>
                </c:pt>
              </c:numCache>
            </c:numRef>
          </c:val>
          <c:extLst>
            <c:ext xmlns:c16="http://schemas.microsoft.com/office/drawing/2014/chart" uri="{C3380CC4-5D6E-409C-BE32-E72D297353CC}">
              <c16:uniqueId val="{00000001-5E73-46BC-A6E9-16AC7D0D1C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3.68</c:v>
                </c:pt>
                <c:pt idx="1">
                  <c:v>-0.77</c:v>
                </c:pt>
                <c:pt idx="2">
                  <c:v>2.19</c:v>
                </c:pt>
                <c:pt idx="3">
                  <c:v>9.4700000000000006</c:v>
                </c:pt>
                <c:pt idx="4">
                  <c:v>0.87</c:v>
                </c:pt>
              </c:numCache>
            </c:numRef>
          </c:val>
          <c:smooth val="0"/>
          <c:extLst>
            <c:ext xmlns:c16="http://schemas.microsoft.com/office/drawing/2014/chart" uri="{C3380CC4-5D6E-409C-BE32-E72D297353CC}">
              <c16:uniqueId val="{00000002-5E73-46BC-A6E9-16AC7D0D1C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59-45EF-B662-D8123FDD7F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59-45EF-B662-D8123FDD7F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D59-45EF-B662-D8123FDD7F6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D59-45EF-B662-D8123FDD7F6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D59-45EF-B662-D8123FDD7F6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D59-45EF-B662-D8123FDD7F6B}"/>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D59-45EF-B662-D8123FDD7F6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0.57999999999999996</c:v>
                </c:pt>
                <c:pt idx="2">
                  <c:v>#N/A</c:v>
                </c:pt>
                <c:pt idx="3">
                  <c:v>0.3</c:v>
                </c:pt>
                <c:pt idx="4">
                  <c:v>#N/A</c:v>
                </c:pt>
                <c:pt idx="5">
                  <c:v>0.21</c:v>
                </c:pt>
                <c:pt idx="6">
                  <c:v>#N/A</c:v>
                </c:pt>
                <c:pt idx="7">
                  <c:v>0.38</c:v>
                </c:pt>
                <c:pt idx="8">
                  <c:v>#N/A</c:v>
                </c:pt>
                <c:pt idx="9">
                  <c:v>0.25</c:v>
                </c:pt>
              </c:numCache>
            </c:numRef>
          </c:val>
          <c:extLst>
            <c:ext xmlns:c16="http://schemas.microsoft.com/office/drawing/2014/chart" uri="{C3380CC4-5D6E-409C-BE32-E72D297353CC}">
              <c16:uniqueId val="{00000007-AD59-45EF-B662-D8123FDD7F6B}"/>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0.76</c:v>
                </c:pt>
                <c:pt idx="2">
                  <c:v>#N/A</c:v>
                </c:pt>
                <c:pt idx="3">
                  <c:v>0.62</c:v>
                </c:pt>
                <c:pt idx="4">
                  <c:v>#N/A</c:v>
                </c:pt>
                <c:pt idx="5">
                  <c:v>0.4</c:v>
                </c:pt>
                <c:pt idx="6">
                  <c:v>#N/A</c:v>
                </c:pt>
                <c:pt idx="7">
                  <c:v>0.77</c:v>
                </c:pt>
                <c:pt idx="8">
                  <c:v>#N/A</c:v>
                </c:pt>
                <c:pt idx="9">
                  <c:v>0.32</c:v>
                </c:pt>
              </c:numCache>
            </c:numRef>
          </c:val>
          <c:extLst>
            <c:ext xmlns:c16="http://schemas.microsoft.com/office/drawing/2014/chart" uri="{C3380CC4-5D6E-409C-BE32-E72D297353CC}">
              <c16:uniqueId val="{00000008-AD59-45EF-B662-D8123FDD7F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10.16</c:v>
                </c:pt>
                <c:pt idx="2">
                  <c:v>#N/A</c:v>
                </c:pt>
                <c:pt idx="3">
                  <c:v>8.43</c:v>
                </c:pt>
                <c:pt idx="4">
                  <c:v>#N/A</c:v>
                </c:pt>
                <c:pt idx="5">
                  <c:v>10.220000000000001</c:v>
                </c:pt>
                <c:pt idx="6">
                  <c:v>#N/A</c:v>
                </c:pt>
                <c:pt idx="7">
                  <c:v>12.37</c:v>
                </c:pt>
                <c:pt idx="8">
                  <c:v>#N/A</c:v>
                </c:pt>
                <c:pt idx="9">
                  <c:v>13.61</c:v>
                </c:pt>
              </c:numCache>
            </c:numRef>
          </c:val>
          <c:extLst>
            <c:ext xmlns:c16="http://schemas.microsoft.com/office/drawing/2014/chart" uri="{C3380CC4-5D6E-409C-BE32-E72D297353CC}">
              <c16:uniqueId val="{00000009-AD59-45EF-B662-D8123FDD7F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7933</c:v>
                </c:pt>
                <c:pt idx="5">
                  <c:v>7110</c:v>
                </c:pt>
                <c:pt idx="8">
                  <c:v>6952</c:v>
                </c:pt>
                <c:pt idx="11">
                  <c:v>6836</c:v>
                </c:pt>
                <c:pt idx="14">
                  <c:v>6625</c:v>
                </c:pt>
              </c:numCache>
            </c:numRef>
          </c:val>
          <c:extLst>
            <c:ext xmlns:c16="http://schemas.microsoft.com/office/drawing/2014/chart" uri="{C3380CC4-5D6E-409C-BE32-E72D297353CC}">
              <c16:uniqueId val="{00000000-276B-4A9E-9C8F-1976C93A45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6B-4A9E-9C8F-1976C93A45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4930</c:v>
                </c:pt>
                <c:pt idx="3">
                  <c:v>2778</c:v>
                </c:pt>
                <c:pt idx="6">
                  <c:v>1822</c:v>
                </c:pt>
                <c:pt idx="9">
                  <c:v>6301</c:v>
                </c:pt>
                <c:pt idx="12">
                  <c:v>2059</c:v>
                </c:pt>
              </c:numCache>
            </c:numRef>
          </c:val>
          <c:extLst>
            <c:ext xmlns:c16="http://schemas.microsoft.com/office/drawing/2014/chart" uri="{C3380CC4-5D6E-409C-BE32-E72D297353CC}">
              <c16:uniqueId val="{00000002-276B-4A9E-9C8F-1976C93A45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112</c:v>
                </c:pt>
                <c:pt idx="3">
                  <c:v>122</c:v>
                </c:pt>
                <c:pt idx="6">
                  <c:v>125</c:v>
                </c:pt>
                <c:pt idx="9">
                  <c:v>138</c:v>
                </c:pt>
                <c:pt idx="12">
                  <c:v>131</c:v>
                </c:pt>
              </c:numCache>
            </c:numRef>
          </c:val>
          <c:extLst>
            <c:ext xmlns:c16="http://schemas.microsoft.com/office/drawing/2014/chart" uri="{C3380CC4-5D6E-409C-BE32-E72D297353CC}">
              <c16:uniqueId val="{00000003-276B-4A9E-9C8F-1976C93A45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c:v>
                </c:pt>
                <c:pt idx="3">
                  <c:v>16</c:v>
                </c:pt>
                <c:pt idx="6">
                  <c:v>15</c:v>
                </c:pt>
                <c:pt idx="9">
                  <c:v>13</c:v>
                </c:pt>
                <c:pt idx="12">
                  <c:v>12</c:v>
                </c:pt>
              </c:numCache>
            </c:numRef>
          </c:val>
          <c:extLst>
            <c:ext xmlns:c16="http://schemas.microsoft.com/office/drawing/2014/chart" uri="{C3380CC4-5D6E-409C-BE32-E72D297353CC}">
              <c16:uniqueId val="{00000004-276B-4A9E-9C8F-1976C93A45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263</c:v>
                </c:pt>
                <c:pt idx="3">
                  <c:v>107</c:v>
                </c:pt>
                <c:pt idx="6">
                  <c:v>47</c:v>
                </c:pt>
                <c:pt idx="9">
                  <c:v>86</c:v>
                </c:pt>
                <c:pt idx="12">
                  <c:v>105</c:v>
                </c:pt>
              </c:numCache>
            </c:numRef>
          </c:val>
          <c:extLst>
            <c:ext xmlns:c16="http://schemas.microsoft.com/office/drawing/2014/chart" uri="{C3380CC4-5D6E-409C-BE32-E72D297353CC}">
              <c16:uniqueId val="{00000005-276B-4A9E-9C8F-1976C93A45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6B-4A9E-9C8F-1976C93A45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2437</c:v>
                </c:pt>
                <c:pt idx="3">
                  <c:v>1746</c:v>
                </c:pt>
                <c:pt idx="6">
                  <c:v>1045</c:v>
                </c:pt>
                <c:pt idx="9">
                  <c:v>1070</c:v>
                </c:pt>
                <c:pt idx="12">
                  <c:v>1094</c:v>
                </c:pt>
              </c:numCache>
            </c:numRef>
          </c:val>
          <c:extLst>
            <c:ext xmlns:c16="http://schemas.microsoft.com/office/drawing/2014/chart" uri="{C3380CC4-5D6E-409C-BE32-E72D297353CC}">
              <c16:uniqueId val="{00000007-276B-4A9E-9C8F-1976C93A45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-174</c:v>
                </c:pt>
                <c:pt idx="2">
                  <c:v>#N/A</c:v>
                </c:pt>
                <c:pt idx="3">
                  <c:v>#N/A</c:v>
                </c:pt>
                <c:pt idx="4">
                  <c:v>-2341</c:v>
                </c:pt>
                <c:pt idx="5">
                  <c:v>#N/A</c:v>
                </c:pt>
                <c:pt idx="6">
                  <c:v>#N/A</c:v>
                </c:pt>
                <c:pt idx="7">
                  <c:v>-3898</c:v>
                </c:pt>
                <c:pt idx="8">
                  <c:v>#N/A</c:v>
                </c:pt>
                <c:pt idx="9">
                  <c:v>#N/A</c:v>
                </c:pt>
                <c:pt idx="10">
                  <c:v>772</c:v>
                </c:pt>
                <c:pt idx="11">
                  <c:v>#N/A</c:v>
                </c:pt>
                <c:pt idx="12">
                  <c:v>#N/A</c:v>
                </c:pt>
                <c:pt idx="13">
                  <c:v>-3224</c:v>
                </c:pt>
                <c:pt idx="14">
                  <c:v>#N/A</c:v>
                </c:pt>
              </c:numCache>
            </c:numRef>
          </c:val>
          <c:smooth val="0"/>
          <c:extLst>
            <c:ext xmlns:c16="http://schemas.microsoft.com/office/drawing/2014/chart" uri="{C3380CC4-5D6E-409C-BE32-E72D297353CC}">
              <c16:uniqueId val="{00000008-276B-4A9E-9C8F-1976C93A45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72222</c:v>
                </c:pt>
                <c:pt idx="5">
                  <c:v>65620</c:v>
                </c:pt>
                <c:pt idx="8">
                  <c:v>59578</c:v>
                </c:pt>
                <c:pt idx="11">
                  <c:v>54514</c:v>
                </c:pt>
                <c:pt idx="14">
                  <c:v>52349</c:v>
                </c:pt>
              </c:numCache>
            </c:numRef>
          </c:val>
          <c:extLst>
            <c:ext xmlns:c16="http://schemas.microsoft.com/office/drawing/2014/chart" uri="{C3380CC4-5D6E-409C-BE32-E72D297353CC}">
              <c16:uniqueId val="{00000000-5DB2-477C-A88B-101BD525FF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6995</c:v>
                </c:pt>
                <c:pt idx="5">
                  <c:v>7016</c:v>
                </c:pt>
                <c:pt idx="8">
                  <c:v>6916</c:v>
                </c:pt>
                <c:pt idx="11">
                  <c:v>6991</c:v>
                </c:pt>
                <c:pt idx="14">
                  <c:v>3282</c:v>
                </c:pt>
              </c:numCache>
            </c:numRef>
          </c:val>
          <c:extLst>
            <c:ext xmlns:c16="http://schemas.microsoft.com/office/drawing/2014/chart" uri="{C3380CC4-5D6E-409C-BE32-E72D297353CC}">
              <c16:uniqueId val="{00000001-5DB2-477C-A88B-101BD525FF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121023</c:v>
                </c:pt>
                <c:pt idx="5">
                  <c:v>130516</c:v>
                </c:pt>
                <c:pt idx="8">
                  <c:v>136736</c:v>
                </c:pt>
                <c:pt idx="11">
                  <c:v>134016</c:v>
                </c:pt>
                <c:pt idx="14">
                  <c:v>137624</c:v>
                </c:pt>
              </c:numCache>
            </c:numRef>
          </c:val>
          <c:extLst>
            <c:ext xmlns:c16="http://schemas.microsoft.com/office/drawing/2014/chart" uri="{C3380CC4-5D6E-409C-BE32-E72D297353CC}">
              <c16:uniqueId val="{00000002-5DB2-477C-A88B-101BD525FF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B2-477C-A88B-101BD525FF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DB2-477C-A88B-101BD525FF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B2-477C-A88B-101BD525FF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20572</c:v>
                </c:pt>
                <c:pt idx="3">
                  <c:v>19930</c:v>
                </c:pt>
                <c:pt idx="6">
                  <c:v>17970</c:v>
                </c:pt>
                <c:pt idx="9">
                  <c:v>17301</c:v>
                </c:pt>
                <c:pt idx="12">
                  <c:v>17024</c:v>
                </c:pt>
              </c:numCache>
            </c:numRef>
          </c:val>
          <c:extLst>
            <c:ext xmlns:c16="http://schemas.microsoft.com/office/drawing/2014/chart" uri="{C3380CC4-5D6E-409C-BE32-E72D297353CC}">
              <c16:uniqueId val="{00000006-5DB2-477C-A88B-101BD525FF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1521</c:v>
                </c:pt>
                <c:pt idx="3">
                  <c:v>1504</c:v>
                </c:pt>
                <c:pt idx="6">
                  <c:v>1570</c:v>
                </c:pt>
                <c:pt idx="9">
                  <c:v>1846</c:v>
                </c:pt>
                <c:pt idx="12">
                  <c:v>2017</c:v>
                </c:pt>
              </c:numCache>
            </c:numRef>
          </c:val>
          <c:extLst>
            <c:ext xmlns:c16="http://schemas.microsoft.com/office/drawing/2014/chart" uri="{C3380CC4-5D6E-409C-BE32-E72D297353CC}">
              <c16:uniqueId val="{00000007-5DB2-477C-A88B-101BD525FF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147</c:v>
                </c:pt>
                <c:pt idx="3">
                  <c:v>169</c:v>
                </c:pt>
                <c:pt idx="6">
                  <c:v>144</c:v>
                </c:pt>
                <c:pt idx="9">
                  <c:v>121</c:v>
                </c:pt>
                <c:pt idx="12">
                  <c:v>100</c:v>
                </c:pt>
              </c:numCache>
            </c:numRef>
          </c:val>
          <c:extLst>
            <c:ext xmlns:c16="http://schemas.microsoft.com/office/drawing/2014/chart" uri="{C3380CC4-5D6E-409C-BE32-E72D297353CC}">
              <c16:uniqueId val="{00000008-5DB2-477C-A88B-101BD525FF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12726</c:v>
                </c:pt>
                <c:pt idx="3">
                  <c:v>12636</c:v>
                </c:pt>
                <c:pt idx="6">
                  <c:v>13148</c:v>
                </c:pt>
                <c:pt idx="9">
                  <c:v>8286</c:v>
                </c:pt>
                <c:pt idx="12">
                  <c:v>8447</c:v>
                </c:pt>
              </c:numCache>
            </c:numRef>
          </c:val>
          <c:extLst>
            <c:ext xmlns:c16="http://schemas.microsoft.com/office/drawing/2014/chart" uri="{C3380CC4-5D6E-409C-BE32-E72D297353CC}">
              <c16:uniqueId val="{00000009-5DB2-477C-A88B-101BD525FF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15576</c:v>
                </c:pt>
                <c:pt idx="3">
                  <c:v>14013</c:v>
                </c:pt>
                <c:pt idx="6">
                  <c:v>14401</c:v>
                </c:pt>
                <c:pt idx="9">
                  <c:v>15147</c:v>
                </c:pt>
                <c:pt idx="12">
                  <c:v>14093</c:v>
                </c:pt>
              </c:numCache>
            </c:numRef>
          </c:val>
          <c:extLst>
            <c:ext xmlns:c16="http://schemas.microsoft.com/office/drawing/2014/chart" uri="{C3380CC4-5D6E-409C-BE32-E72D297353CC}">
              <c16:uniqueId val="{0000000A-5DB2-477C-A88B-101BD525FF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DB2-477C-A88B-101BD525FF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14644</c:v>
                </c:pt>
                <c:pt idx="1">
                  <c:v>23642</c:v>
                </c:pt>
                <c:pt idx="2">
                  <c:v>22794</c:v>
                </c:pt>
              </c:numCache>
            </c:numRef>
          </c:val>
          <c:extLst>
            <c:ext xmlns:c16="http://schemas.microsoft.com/office/drawing/2014/chart" uri="{C3380CC4-5D6E-409C-BE32-E72D297353CC}">
              <c16:uniqueId val="{00000000-D8B5-42A7-9700-22EB514A52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351</c:v>
                </c:pt>
                <c:pt idx="1">
                  <c:v>298</c:v>
                </c:pt>
                <c:pt idx="2">
                  <c:v>279</c:v>
                </c:pt>
              </c:numCache>
            </c:numRef>
          </c:val>
          <c:extLst>
            <c:ext xmlns:c16="http://schemas.microsoft.com/office/drawing/2014/chart" uri="{C3380CC4-5D6E-409C-BE32-E72D297353CC}">
              <c16:uniqueId val="{00000001-D8B5-42A7-9700-22EB514A52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115216</c:v>
                </c:pt>
                <c:pt idx="1">
                  <c:v>103437</c:v>
                </c:pt>
                <c:pt idx="2">
                  <c:v>105698</c:v>
                </c:pt>
              </c:numCache>
            </c:numRef>
          </c:val>
          <c:extLst>
            <c:ext xmlns:c16="http://schemas.microsoft.com/office/drawing/2014/chart" uri="{C3380CC4-5D6E-409C-BE32-E72D297353CC}">
              <c16:uniqueId val="{00000002-D8B5-42A7-9700-22EB514A52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特別区債の発行抑制により元利償還金が、引き続き低い水準となっている。土地開発公社からの用地取得費の減などにより債務負担行為に基づく支出額が減少した。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特別区債の発行抑制に伴い、積立相当額及び基金残高は低水準で推移している。今後も適切に管理していく。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新小岩駅東南地区自転車駐車場整備事業などへの活用により、まちづくり基金を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百万円、老朽化した小・中学校の改築・改修などへの活用により教育施設整備積立基金を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百万円取り崩す一方で、総合庁舎整備を始めとした将来的な公共施設の整備・更新に備えるため、その他特定目的基金全体で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・まちづくり基金：過年度の都市計画交付金事業の一般財源分で財政調整交付金の財産費算定分など、</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百万円積み立てた一方で、新小岩駅東南地区自転車駐車場整備事業などの財源として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3,478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・教育施設整備積立基金：東金町小学校の改築事業や「葛飾区区有建築物保全工事計画」に基づく改修工事などの財源として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1,612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百万円を活用した一方、今後本格化していく小・中学校の改築事業や「葛飾区区有建築物保全工事計画」に基づく改修工事などを着実に進めていくため、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・公共施設整備基金：「葛飾区区有建築物保全工事計画」に基づく改修工事などを着実に進めていくため、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百万円積み立てた一方で、文化会館本館改修工事や（仮称）新小岩活動センター建設工事などの財源として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3,865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百万円を活用したことによる減。</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・まちづくり基金、教育施設整備積立基金、公共施設整備基金、住宅整備基金は、令和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年度以降は公共施設等整備基金として統合する。公共施設全般の整備に活用する基金として再編し、目的に応じて積み増しを進めていく。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・新金貨物線旅客化整備基金：旅客化整備を見据え、約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新型コロナウイルス感染症対策事業に活用したことによる減。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過去に起債した区債償還に充当するために減債基金を取り崩したことによる減。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698126" y="4504765"/>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xdr:cNvCxnSpPr/>
      </xdr:nvCxnSpPr>
      <xdr:spPr>
        <a:xfrm flipV="1">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44450</xdr:rowOff>
    </xdr:to>
    <xdr:cxnSp macro="">
      <xdr:nvCxnSpPr>
        <xdr:cNvPr id="80" name="直線コネクタ 79"/>
        <xdr:cNvCxnSpPr/>
      </xdr:nvCxnSpPr>
      <xdr:spPr>
        <a:xfrm>
          <a:off x="1447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が、公債費や扶助費の増により対前年度０．８％の増となった一方で、分母である経常一般財源が、、特別区交付金などの増により対前年度４．２％の増となり、前年度から２．７ポイント減となったものである。今後も収納率向上や事務事業の見直しを図り、機動的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141394</xdr:rowOff>
    </xdr:to>
    <xdr:cxnSp macro="">
      <xdr:nvCxnSpPr>
        <xdr:cNvPr id="134" name="直線コネクタ 133"/>
        <xdr:cNvCxnSpPr/>
      </xdr:nvCxnSpPr>
      <xdr:spPr>
        <a:xfrm flipV="1">
          <a:off x="4114800" y="11068473"/>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141394</xdr:rowOff>
    </xdr:to>
    <xdr:cxnSp macro="">
      <xdr:nvCxnSpPr>
        <xdr:cNvPr id="137" name="直線コネクタ 136"/>
        <xdr:cNvCxnSpPr/>
      </xdr:nvCxnSpPr>
      <xdr:spPr>
        <a:xfrm>
          <a:off x="3225800" y="11004127"/>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64</xdr:row>
      <xdr:rowOff>71544</xdr:rowOff>
    </xdr:to>
    <xdr:cxnSp macro="">
      <xdr:nvCxnSpPr>
        <xdr:cNvPr id="140" name="直線コネクタ 139"/>
        <xdr:cNvCxnSpPr/>
      </xdr:nvCxnSpPr>
      <xdr:spPr>
        <a:xfrm flipV="1">
          <a:off x="2336800" y="1100412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64</xdr:row>
      <xdr:rowOff>160020</xdr:rowOff>
    </xdr:to>
    <xdr:cxnSp macro="">
      <xdr:nvCxnSpPr>
        <xdr:cNvPr id="143" name="直線コネクタ 142"/>
        <xdr:cNvCxnSpPr/>
      </xdr:nvCxnSpPr>
      <xdr:spPr>
        <a:xfrm flipV="1">
          <a:off x="1447800" y="110443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44873</xdr:rowOff>
    </xdr:from>
    <xdr:to>
      <xdr:col>23</xdr:col>
      <xdr:colOff>184150</xdr:colOff>
      <xdr:row>64</xdr:row>
      <xdr:rowOff>146473</xdr:rowOff>
    </xdr:to>
    <xdr:sp macro="" textlink="">
      <xdr:nvSpPr>
        <xdr:cNvPr id="153" name="楕円 152"/>
        <xdr:cNvSpPr/>
      </xdr:nvSpPr>
      <xdr:spPr>
        <a:xfrm>
          <a:off x="49022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61400</xdr:rowOff>
    </xdr:from>
    <xdr:ext cx="762000" cy="259045"/>
    <xdr:sp macro="" textlink="">
      <xdr:nvSpPr>
        <xdr:cNvPr id="154" name="財政構造の弾力性該当値テキスト"/>
        <xdr:cNvSpPr txBox="1"/>
      </xdr:nvSpPr>
      <xdr:spPr>
        <a:xfrm>
          <a:off x="50419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90594</xdr:rowOff>
    </xdr:from>
    <xdr:to>
      <xdr:col>19</xdr:col>
      <xdr:colOff>184150</xdr:colOff>
      <xdr:row>66</xdr:row>
      <xdr:rowOff>20744</xdr:rowOff>
    </xdr:to>
    <xdr:sp macro="" textlink="">
      <xdr:nvSpPr>
        <xdr:cNvPr id="155" name="楕円 154"/>
        <xdr:cNvSpPr/>
      </xdr:nvSpPr>
      <xdr:spPr>
        <a:xfrm>
          <a:off x="4064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30921</xdr:rowOff>
    </xdr:from>
    <xdr:ext cx="736600" cy="259045"/>
    <xdr:sp macro="" textlink="">
      <xdr:nvSpPr>
        <xdr:cNvPr id="156" name="テキスト ボックス 155"/>
        <xdr:cNvSpPr txBox="1"/>
      </xdr:nvSpPr>
      <xdr:spPr>
        <a:xfrm>
          <a:off x="3733800" y="11003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7" name="楕円 156"/>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58" name="テキスト ボックス 157"/>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9" name="楕円 158"/>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132521</xdr:rowOff>
    </xdr:from>
    <xdr:ext cx="762000" cy="259045"/>
    <xdr:sp macro="" textlink="">
      <xdr:nvSpPr>
        <xdr:cNvPr id="160" name="テキスト ボックス 159"/>
        <xdr:cNvSpPr txBox="1"/>
      </xdr:nvSpPr>
      <xdr:spPr>
        <a:xfrm>
          <a:off x="1955800" y="1076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1" name="楕円 160"/>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62" name="テキスト ボックス 161"/>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47151</xdr:rowOff>
    </xdr:from>
    <xdr:to>
      <xdr:col>23</xdr:col>
      <xdr:colOff>133350</xdr:colOff>
      <xdr:row>81</xdr:row>
      <xdr:rowOff>83370</xdr:rowOff>
    </xdr:to>
    <xdr:cxnSp macro="">
      <xdr:nvCxnSpPr>
        <xdr:cNvPr id="197" name="直線コネクタ 196"/>
        <xdr:cNvCxnSpPr/>
      </xdr:nvCxnSpPr>
      <xdr:spPr>
        <a:xfrm>
          <a:off x="4114800" y="13934601"/>
          <a:ext cx="8382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68146</xdr:rowOff>
    </xdr:from>
    <xdr:ext cx="762000" cy="259045"/>
    <xdr:sp macro="" textlink="">
      <xdr:nvSpPr>
        <xdr:cNvPr id="198" name="人件費・物件費等の状況平均値テキスト"/>
        <xdr:cNvSpPr txBox="1"/>
      </xdr:nvSpPr>
      <xdr:spPr>
        <a:xfrm>
          <a:off x="5041900" y="13955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23116</xdr:rowOff>
    </xdr:from>
    <xdr:to>
      <xdr:col>19</xdr:col>
      <xdr:colOff>133350</xdr:colOff>
      <xdr:row>81</xdr:row>
      <xdr:rowOff>47151</xdr:rowOff>
    </xdr:to>
    <xdr:cxnSp macro="">
      <xdr:nvCxnSpPr>
        <xdr:cNvPr id="200" name="直線コネクタ 199"/>
        <xdr:cNvCxnSpPr/>
      </xdr:nvCxnSpPr>
      <xdr:spPr>
        <a:xfrm>
          <a:off x="3225800" y="13910566"/>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166081</xdr:rowOff>
    </xdr:from>
    <xdr:to>
      <xdr:col>15</xdr:col>
      <xdr:colOff>82550</xdr:colOff>
      <xdr:row>81</xdr:row>
      <xdr:rowOff>23116</xdr:rowOff>
    </xdr:to>
    <xdr:cxnSp macro="">
      <xdr:nvCxnSpPr>
        <xdr:cNvPr id="203" name="直線コネクタ 202"/>
        <xdr:cNvCxnSpPr/>
      </xdr:nvCxnSpPr>
      <xdr:spPr>
        <a:xfrm>
          <a:off x="2336800" y="13882081"/>
          <a:ext cx="889000" cy="2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155203</xdr:rowOff>
    </xdr:from>
    <xdr:to>
      <xdr:col>11</xdr:col>
      <xdr:colOff>31750</xdr:colOff>
      <xdr:row>80</xdr:row>
      <xdr:rowOff>166081</xdr:rowOff>
    </xdr:to>
    <xdr:cxnSp macro="">
      <xdr:nvCxnSpPr>
        <xdr:cNvPr id="206" name="直線コネクタ 205"/>
        <xdr:cNvCxnSpPr/>
      </xdr:nvCxnSpPr>
      <xdr:spPr>
        <a:xfrm>
          <a:off x="1447800" y="13871203"/>
          <a:ext cx="8890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32570</xdr:rowOff>
    </xdr:from>
    <xdr:to>
      <xdr:col>23</xdr:col>
      <xdr:colOff>184150</xdr:colOff>
      <xdr:row>81</xdr:row>
      <xdr:rowOff>134170</xdr:rowOff>
    </xdr:to>
    <xdr:sp macro="" textlink="">
      <xdr:nvSpPr>
        <xdr:cNvPr id="216" name="楕円 215"/>
        <xdr:cNvSpPr/>
      </xdr:nvSpPr>
      <xdr:spPr>
        <a:xfrm>
          <a:off x="4902200" y="139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125297</xdr:rowOff>
    </xdr:from>
    <xdr:ext cx="762000" cy="259045"/>
    <xdr:sp macro="" textlink="">
      <xdr:nvSpPr>
        <xdr:cNvPr id="217" name="人件費・物件費等の状況該当値テキスト"/>
        <xdr:cNvSpPr txBox="1"/>
      </xdr:nvSpPr>
      <xdr:spPr>
        <a:xfrm>
          <a:off x="5041900" y="1384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167801</xdr:rowOff>
    </xdr:from>
    <xdr:to>
      <xdr:col>19</xdr:col>
      <xdr:colOff>184150</xdr:colOff>
      <xdr:row>81</xdr:row>
      <xdr:rowOff>97951</xdr:rowOff>
    </xdr:to>
    <xdr:sp macro="" textlink="">
      <xdr:nvSpPr>
        <xdr:cNvPr id="218" name="楕円 217"/>
        <xdr:cNvSpPr/>
      </xdr:nvSpPr>
      <xdr:spPr>
        <a:xfrm>
          <a:off x="4064000" y="138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108128</xdr:rowOff>
    </xdr:from>
    <xdr:ext cx="736600" cy="259045"/>
    <xdr:sp macro="" textlink="">
      <xdr:nvSpPr>
        <xdr:cNvPr id="219" name="テキスト ボックス 218"/>
        <xdr:cNvSpPr txBox="1"/>
      </xdr:nvSpPr>
      <xdr:spPr>
        <a:xfrm>
          <a:off x="3733800" y="13652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143766</xdr:rowOff>
    </xdr:from>
    <xdr:to>
      <xdr:col>15</xdr:col>
      <xdr:colOff>133350</xdr:colOff>
      <xdr:row>81</xdr:row>
      <xdr:rowOff>73916</xdr:rowOff>
    </xdr:to>
    <xdr:sp macro="" textlink="">
      <xdr:nvSpPr>
        <xdr:cNvPr id="220" name="楕円 219"/>
        <xdr:cNvSpPr/>
      </xdr:nvSpPr>
      <xdr:spPr>
        <a:xfrm>
          <a:off x="3175000" y="13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84093</xdr:rowOff>
    </xdr:from>
    <xdr:ext cx="762000" cy="259045"/>
    <xdr:sp macro="" textlink="">
      <xdr:nvSpPr>
        <xdr:cNvPr id="221" name="テキスト ボックス 220"/>
        <xdr:cNvSpPr txBox="1"/>
      </xdr:nvSpPr>
      <xdr:spPr>
        <a:xfrm>
          <a:off x="2844800" y="1362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115281</xdr:rowOff>
    </xdr:from>
    <xdr:to>
      <xdr:col>11</xdr:col>
      <xdr:colOff>82550</xdr:colOff>
      <xdr:row>81</xdr:row>
      <xdr:rowOff>45431</xdr:rowOff>
    </xdr:to>
    <xdr:sp macro="" textlink="">
      <xdr:nvSpPr>
        <xdr:cNvPr id="222" name="楕円 221"/>
        <xdr:cNvSpPr/>
      </xdr:nvSpPr>
      <xdr:spPr>
        <a:xfrm>
          <a:off x="2286000" y="138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55608</xdr:rowOff>
    </xdr:from>
    <xdr:ext cx="762000" cy="259045"/>
    <xdr:sp macro="" textlink="">
      <xdr:nvSpPr>
        <xdr:cNvPr id="223" name="テキスト ボックス 222"/>
        <xdr:cNvSpPr txBox="1"/>
      </xdr:nvSpPr>
      <xdr:spPr>
        <a:xfrm>
          <a:off x="1955800" y="1360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104403</xdr:rowOff>
    </xdr:from>
    <xdr:to>
      <xdr:col>7</xdr:col>
      <xdr:colOff>31750</xdr:colOff>
      <xdr:row>81</xdr:row>
      <xdr:rowOff>34553</xdr:rowOff>
    </xdr:to>
    <xdr:sp macro="" textlink="">
      <xdr:nvSpPr>
        <xdr:cNvPr id="224" name="楕円 223"/>
        <xdr:cNvSpPr/>
      </xdr:nvSpPr>
      <xdr:spPr>
        <a:xfrm>
          <a:off x="1397000" y="138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44730</xdr:rowOff>
    </xdr:from>
    <xdr:ext cx="762000" cy="259045"/>
    <xdr:sp macro="" textlink="">
      <xdr:nvSpPr>
        <xdr:cNvPr id="225" name="テキスト ボックス 224"/>
        <xdr:cNvSpPr txBox="1"/>
      </xdr:nvSpPr>
      <xdr:spPr>
        <a:xfrm>
          <a:off x="1066800" y="1358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132443</xdr:rowOff>
    </xdr:to>
    <xdr:cxnSp macro="">
      <xdr:nvCxnSpPr>
        <xdr:cNvPr id="261" name="直線コネクタ 260"/>
        <xdr:cNvCxnSpPr/>
      </xdr:nvCxnSpPr>
      <xdr:spPr>
        <a:xfrm>
          <a:off x="16179800" y="1419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166914</xdr:rowOff>
    </xdr:to>
    <xdr:cxnSp macro="">
      <xdr:nvCxnSpPr>
        <xdr:cNvPr id="264" name="直線コネクタ 263"/>
        <xdr:cNvCxnSpPr/>
      </xdr:nvCxnSpPr>
      <xdr:spPr>
        <a:xfrm flipV="1">
          <a:off x="15290800" y="141913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84</xdr:row>
      <xdr:rowOff>99786</xdr:rowOff>
    </xdr:to>
    <xdr:cxnSp macro="">
      <xdr:nvCxnSpPr>
        <xdr:cNvPr id="267" name="直線コネクタ 266"/>
        <xdr:cNvCxnSpPr/>
      </xdr:nvCxnSpPr>
      <xdr:spPr>
        <a:xfrm flipV="1">
          <a:off x="14401800" y="142258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70" name="直線コネクタ 269"/>
        <xdr:cNvCxnSpPr/>
      </xdr:nvCxnSpPr>
      <xdr:spPr>
        <a:xfrm>
          <a:off x="13512800" y="1450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2" name="楕円 281"/>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3" name="テキスト ボックス 28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116114</xdr:rowOff>
    </xdr:from>
    <xdr:to>
      <xdr:col>73</xdr:col>
      <xdr:colOff>44450</xdr:colOff>
      <xdr:row>83</xdr:row>
      <xdr:rowOff>46264</xdr:rowOff>
    </xdr:to>
    <xdr:sp macro="" textlink="">
      <xdr:nvSpPr>
        <xdr:cNvPr id="284" name="楕円 283"/>
        <xdr:cNvSpPr/>
      </xdr:nvSpPr>
      <xdr:spPr>
        <a:xfrm>
          <a:off x="15240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56441</xdr:rowOff>
    </xdr:from>
    <xdr:ext cx="762000" cy="259045"/>
    <xdr:sp macro="" textlink="">
      <xdr:nvSpPr>
        <xdr:cNvPr id="285" name="テキスト ボックス 284"/>
        <xdr:cNvSpPr txBox="1"/>
      </xdr:nvSpPr>
      <xdr:spPr>
        <a:xfrm>
          <a:off x="14909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16208</xdr:rowOff>
    </xdr:from>
    <xdr:to>
      <xdr:col>81</xdr:col>
      <xdr:colOff>44450</xdr:colOff>
      <xdr:row>60</xdr:row>
      <xdr:rowOff>19655</xdr:rowOff>
    </xdr:to>
    <xdr:cxnSp macro="">
      <xdr:nvCxnSpPr>
        <xdr:cNvPr id="326" name="直線コネクタ 325"/>
        <xdr:cNvCxnSpPr/>
      </xdr:nvCxnSpPr>
      <xdr:spPr>
        <a:xfrm>
          <a:off x="16179800" y="1030320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15059</xdr:rowOff>
    </xdr:from>
    <xdr:to>
      <xdr:col>77</xdr:col>
      <xdr:colOff>44450</xdr:colOff>
      <xdr:row>60</xdr:row>
      <xdr:rowOff>16208</xdr:rowOff>
    </xdr:to>
    <xdr:cxnSp macro="">
      <xdr:nvCxnSpPr>
        <xdr:cNvPr id="329" name="直線コネクタ 328"/>
        <xdr:cNvCxnSpPr/>
      </xdr:nvCxnSpPr>
      <xdr:spPr>
        <a:xfrm>
          <a:off x="15290800" y="1030205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15059</xdr:rowOff>
    </xdr:to>
    <xdr:cxnSp macro="">
      <xdr:nvCxnSpPr>
        <xdr:cNvPr id="332" name="直線コネクタ 331"/>
        <xdr:cNvCxnSpPr/>
      </xdr:nvCxnSpPr>
      <xdr:spPr>
        <a:xfrm>
          <a:off x="14401800" y="1029861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16208</xdr:rowOff>
    </xdr:to>
    <xdr:cxnSp macro="">
      <xdr:nvCxnSpPr>
        <xdr:cNvPr id="335" name="直線コネクタ 334"/>
        <xdr:cNvCxnSpPr/>
      </xdr:nvCxnSpPr>
      <xdr:spPr>
        <a:xfrm flipV="1">
          <a:off x="13512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77185</xdr:rowOff>
    </xdr:from>
    <xdr:ext cx="762000" cy="259045"/>
    <xdr:sp macro="" textlink="">
      <xdr:nvSpPr>
        <xdr:cNvPr id="339" name="テキスト ボックス 338"/>
        <xdr:cNvSpPr txBox="1"/>
      </xdr:nvSpPr>
      <xdr:spPr>
        <a:xfrm>
          <a:off x="13131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140305</xdr:rowOff>
    </xdr:from>
    <xdr:to>
      <xdr:col>81</xdr:col>
      <xdr:colOff>95250</xdr:colOff>
      <xdr:row>60</xdr:row>
      <xdr:rowOff>70455</xdr:rowOff>
    </xdr:to>
    <xdr:sp macro="" textlink="">
      <xdr:nvSpPr>
        <xdr:cNvPr id="345" name="楕円 344"/>
        <xdr:cNvSpPr/>
      </xdr:nvSpPr>
      <xdr:spPr>
        <a:xfrm>
          <a:off x="169672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156832</xdr:rowOff>
    </xdr:from>
    <xdr:ext cx="762000" cy="259045"/>
    <xdr:sp macro="" textlink="">
      <xdr:nvSpPr>
        <xdr:cNvPr id="346" name="定員管理の状況該当値テキスト"/>
        <xdr:cNvSpPr txBox="1"/>
      </xdr:nvSpPr>
      <xdr:spPr>
        <a:xfrm>
          <a:off x="17106900" y="1010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136858</xdr:rowOff>
    </xdr:from>
    <xdr:to>
      <xdr:col>77</xdr:col>
      <xdr:colOff>95250</xdr:colOff>
      <xdr:row>60</xdr:row>
      <xdr:rowOff>67008</xdr:rowOff>
    </xdr:to>
    <xdr:sp macro="" textlink="">
      <xdr:nvSpPr>
        <xdr:cNvPr id="347" name="楕円 346"/>
        <xdr:cNvSpPr/>
      </xdr:nvSpPr>
      <xdr:spPr>
        <a:xfrm>
          <a:off x="16129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48" name="テキスト ボックス 347"/>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135709</xdr:rowOff>
    </xdr:from>
    <xdr:to>
      <xdr:col>73</xdr:col>
      <xdr:colOff>44450</xdr:colOff>
      <xdr:row>60</xdr:row>
      <xdr:rowOff>65859</xdr:rowOff>
    </xdr:to>
    <xdr:sp macro="" textlink="">
      <xdr:nvSpPr>
        <xdr:cNvPr id="349" name="楕円 348"/>
        <xdr:cNvSpPr/>
      </xdr:nvSpPr>
      <xdr:spPr>
        <a:xfrm>
          <a:off x="15240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76036</xdr:rowOff>
    </xdr:from>
    <xdr:ext cx="762000" cy="259045"/>
    <xdr:sp macro="" textlink="">
      <xdr:nvSpPr>
        <xdr:cNvPr id="350" name="テキスト ボックス 349"/>
        <xdr:cNvSpPr txBox="1"/>
      </xdr:nvSpPr>
      <xdr:spPr>
        <a:xfrm>
          <a:off x="14909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51" name="楕円 350"/>
        <xdr:cNvSpPr/>
      </xdr:nvSpPr>
      <xdr:spPr>
        <a:xfrm>
          <a:off x="14351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52" name="テキスト ボックス 351"/>
        <xdr:cNvSpPr txBox="1"/>
      </xdr:nvSpPr>
      <xdr:spPr>
        <a:xfrm>
          <a:off x="14020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53" name="楕円 352"/>
        <xdr:cNvSpPr/>
      </xdr:nvSpPr>
      <xdr:spPr>
        <a:xfrm>
          <a:off x="13462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54" name="テキスト ボックス 353"/>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おり、土地開発公社からの用地取得費の減などにより、前年度から０．２ポイント減となった。今後も学校施設の改築やまちづくり事業などの投資的経費の増加が見込まれていることから、引き続き財源対策等を徹底し、実質公債費比率の上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43</xdr:row>
      <xdr:rowOff>14817</xdr:rowOff>
    </xdr:to>
    <xdr:cxnSp macro="">
      <xdr:nvCxnSpPr>
        <xdr:cNvPr id="380" name="直線コネクタ 379"/>
        <xdr:cNvCxnSpPr/>
      </xdr:nvCxnSpPr>
      <xdr:spPr>
        <a:xfrm flipV="1">
          <a:off x="17018000" y="6240992"/>
          <a:ext cx="0" cy="1146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81"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82" name="直線コネクタ 381"/>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83" name="公債費負担の状況最大値テキスト"/>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84" name="直線コネクタ 383"/>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35983</xdr:rowOff>
    </xdr:to>
    <xdr:cxnSp macro="">
      <xdr:nvCxnSpPr>
        <xdr:cNvPr id="385" name="直線コネクタ 384"/>
        <xdr:cNvCxnSpPr/>
      </xdr:nvCxnSpPr>
      <xdr:spPr>
        <a:xfrm flipV="1">
          <a:off x="16179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22877</xdr:rowOff>
    </xdr:from>
    <xdr:ext cx="762000" cy="259045"/>
    <xdr:sp macro="" textlink="">
      <xdr:nvSpPr>
        <xdr:cNvPr id="386" name="公債費負担の状況平均値テキスト"/>
        <xdr:cNvSpPr txBox="1"/>
      </xdr:nvSpPr>
      <xdr:spPr>
        <a:xfrm>
          <a:off x="17106900" y="653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387" name="フローチャート: 判断 386"/>
        <xdr:cNvSpPr/>
      </xdr:nvSpPr>
      <xdr:spPr>
        <a:xfrm>
          <a:off x="169672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8" name="直線コネクタ 387"/>
        <xdr:cNvCxnSpPr/>
      </xdr:nvCxnSpPr>
      <xdr:spPr>
        <a:xfrm>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9" name="フローチャート: 判断 388"/>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90" name="テキスト ボックス 389"/>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42</xdr:row>
      <xdr:rowOff>166158</xdr:rowOff>
    </xdr:to>
    <xdr:cxnSp macro="">
      <xdr:nvCxnSpPr>
        <xdr:cNvPr id="391" name="直線コネクタ 390"/>
        <xdr:cNvCxnSpPr/>
      </xdr:nvCxnSpPr>
      <xdr:spPr>
        <a:xfrm flipV="1">
          <a:off x="14401800" y="7025217"/>
          <a:ext cx="8890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117475</xdr:rowOff>
    </xdr:from>
    <xdr:to>
      <xdr:col>73</xdr:col>
      <xdr:colOff>44450</xdr:colOff>
      <xdr:row>39</xdr:row>
      <xdr:rowOff>47625</xdr:rowOff>
    </xdr:to>
    <xdr:sp macro="" textlink="">
      <xdr:nvSpPr>
        <xdr:cNvPr id="392" name="フローチャート: 判断 391"/>
        <xdr:cNvSpPr/>
      </xdr:nvSpPr>
      <xdr:spPr>
        <a:xfrm>
          <a:off x="15240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3" name="テキスト ボックス 392"/>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155575</xdr:rowOff>
    </xdr:to>
    <xdr:cxnSp macro="">
      <xdr:nvCxnSpPr>
        <xdr:cNvPr id="394" name="直線コネクタ 393"/>
        <xdr:cNvCxnSpPr/>
      </xdr:nvCxnSpPr>
      <xdr:spPr>
        <a:xfrm flipV="1">
          <a:off x="13512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397" name="フローチャート: 判断 396"/>
        <xdr:cNvSpPr/>
      </xdr:nvSpPr>
      <xdr:spPr>
        <a:xfrm>
          <a:off x="13462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398" name="テキスト ボックス 397"/>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4" name="楕円 403"/>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405"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6" name="楕円 405"/>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407" name="テキスト ボックス 406"/>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408" name="楕円 407"/>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31344</xdr:rowOff>
    </xdr:from>
    <xdr:ext cx="762000" cy="259045"/>
    <xdr:sp macro="" textlink="">
      <xdr:nvSpPr>
        <xdr:cNvPr id="409" name="テキスト ボックス 408"/>
        <xdr:cNvSpPr txBox="1"/>
      </xdr:nvSpPr>
      <xdr:spPr>
        <a:xfrm>
          <a:off x="14909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115358</xdr:rowOff>
    </xdr:from>
    <xdr:to>
      <xdr:col>68</xdr:col>
      <xdr:colOff>203200</xdr:colOff>
      <xdr:row>43</xdr:row>
      <xdr:rowOff>45508</xdr:rowOff>
    </xdr:to>
    <xdr:sp macro="" textlink="">
      <xdr:nvSpPr>
        <xdr:cNvPr id="410" name="楕円 409"/>
        <xdr:cNvSpPr/>
      </xdr:nvSpPr>
      <xdr:spPr>
        <a:xfrm>
          <a:off x="14351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30285</xdr:rowOff>
    </xdr:from>
    <xdr:ext cx="762000" cy="259045"/>
    <xdr:sp macro="" textlink="">
      <xdr:nvSpPr>
        <xdr:cNvPr id="411" name="テキスト ボックス 410"/>
        <xdr:cNvSpPr txBox="1"/>
      </xdr:nvSpPr>
      <xdr:spPr>
        <a:xfrm>
          <a:off x="14020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104775</xdr:rowOff>
    </xdr:from>
    <xdr:to>
      <xdr:col>64</xdr:col>
      <xdr:colOff>152400</xdr:colOff>
      <xdr:row>44</xdr:row>
      <xdr:rowOff>34925</xdr:rowOff>
    </xdr:to>
    <xdr:sp macro="" textlink="">
      <xdr:nvSpPr>
        <xdr:cNvPr id="412" name="楕円 411"/>
        <xdr:cNvSpPr/>
      </xdr:nvSpPr>
      <xdr:spPr>
        <a:xfrm>
          <a:off x="13462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19702</xdr:rowOff>
    </xdr:from>
    <xdr:ext cx="762000" cy="259045"/>
    <xdr:sp macro="" textlink="">
      <xdr:nvSpPr>
        <xdr:cNvPr id="413" name="テキスト ボックス 412"/>
        <xdr:cNvSpPr txBox="1"/>
      </xdr:nvSpPr>
      <xdr:spPr>
        <a:xfrm>
          <a:off x="13131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人件費は、近年、経営改革の推進による職員数の減によって減少傾向となっているが、令和２年度は、会計年度任用職員制度の導入によって対前年度比１．６ポイントの増となった。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令和３年度は、退職者数の減になったことなどにより前年度比１．３ポイントの減となり、引き続き類似団体内平均より低い水準にある。今後も職員定数の適正管理を推進し、増加抑制に努める。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38</xdr:row>
      <xdr:rowOff>159657</xdr:rowOff>
    </xdr:to>
    <xdr:cxnSp macro="">
      <xdr:nvCxnSpPr>
        <xdr:cNvPr id="68" name="直線コネクタ 67"/>
        <xdr:cNvCxnSpPr/>
      </xdr:nvCxnSpPr>
      <xdr:spPr>
        <a:xfrm flipV="1">
          <a:off x="3987800" y="6462486"/>
          <a:ext cx="8382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38</xdr:row>
      <xdr:rowOff>159657</xdr:rowOff>
    </xdr:to>
    <xdr:cxnSp macro="">
      <xdr:nvCxnSpPr>
        <xdr:cNvPr id="71" name="直線コネクタ 70"/>
        <xdr:cNvCxnSpPr/>
      </xdr:nvCxnSpPr>
      <xdr:spPr>
        <a:xfrm>
          <a:off x="3098800" y="64135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45357</xdr:rowOff>
    </xdr:to>
    <xdr:cxnSp macro="">
      <xdr:nvCxnSpPr>
        <xdr:cNvPr id="74" name="直線コネクタ 73"/>
        <xdr:cNvCxnSpPr/>
      </xdr:nvCxnSpPr>
      <xdr:spPr>
        <a:xfrm flipV="1">
          <a:off x="2209800" y="64135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45357</xdr:rowOff>
    </xdr:from>
    <xdr:to>
      <xdr:col>11</xdr:col>
      <xdr:colOff>9525</xdr:colOff>
      <xdr:row>39</xdr:row>
      <xdr:rowOff>4535</xdr:rowOff>
    </xdr:to>
    <xdr:cxnSp macro="">
      <xdr:nvCxnSpPr>
        <xdr:cNvPr id="77" name="直線コネクタ 76"/>
        <xdr:cNvCxnSpPr/>
      </xdr:nvCxnSpPr>
      <xdr:spPr>
        <a:xfrm flipV="1">
          <a:off x="1320800" y="65604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87" name="楕円 86"/>
        <xdr:cNvSpPr/>
      </xdr:nvSpPr>
      <xdr:spPr>
        <a:xfrm>
          <a:off x="47752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84563</xdr:rowOff>
    </xdr:from>
    <xdr:ext cx="762000" cy="259045"/>
    <xdr:sp macro="" textlink="">
      <xdr:nvSpPr>
        <xdr:cNvPr id="88" name="人件費該当値テキスト"/>
        <xdr:cNvSpPr txBox="1"/>
      </xdr:nvSpPr>
      <xdr:spPr>
        <a:xfrm>
          <a:off x="4914900" y="625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108857</xdr:rowOff>
    </xdr:from>
    <xdr:to>
      <xdr:col>20</xdr:col>
      <xdr:colOff>38100</xdr:colOff>
      <xdr:row>39</xdr:row>
      <xdr:rowOff>39007</xdr:rowOff>
    </xdr:to>
    <xdr:sp macro="" textlink="">
      <xdr:nvSpPr>
        <xdr:cNvPr id="89" name="楕円 88"/>
        <xdr:cNvSpPr/>
      </xdr:nvSpPr>
      <xdr:spPr>
        <a:xfrm>
          <a:off x="3937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49184</xdr:rowOff>
    </xdr:from>
    <xdr:ext cx="736600" cy="259045"/>
    <xdr:sp macro="" textlink="">
      <xdr:nvSpPr>
        <xdr:cNvPr id="90" name="テキスト ボックス 89"/>
        <xdr:cNvSpPr txBox="1"/>
      </xdr:nvSpPr>
      <xdr:spPr>
        <a:xfrm>
          <a:off x="3606800" y="639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92" name="テキスト ボックス 9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94" name="テキスト ボックス 93"/>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125185</xdr:rowOff>
    </xdr:from>
    <xdr:to>
      <xdr:col>6</xdr:col>
      <xdr:colOff>171450</xdr:colOff>
      <xdr:row>39</xdr:row>
      <xdr:rowOff>55335</xdr:rowOff>
    </xdr:to>
    <xdr:sp macro="" textlink="">
      <xdr:nvSpPr>
        <xdr:cNvPr id="95" name="楕円 94"/>
        <xdr:cNvSpPr/>
      </xdr:nvSpPr>
      <xdr:spPr>
        <a:xfrm>
          <a:off x="1270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65513</xdr:rowOff>
    </xdr:from>
    <xdr:ext cx="762000" cy="259045"/>
    <xdr:sp macro="" textlink="">
      <xdr:nvSpPr>
        <xdr:cNvPr id="96" name="テキスト ボックス 95"/>
        <xdr:cNvSpPr txBox="1"/>
      </xdr:nvSpPr>
      <xdr:spPr>
        <a:xfrm>
          <a:off x="939800" y="640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ごみ収集作業経費や給食運営経費の増などで物件費全体としては増となったものの、分母の増により、前年度比０．６ポイントの減となり、引き続き類似団体内平均より低い水準にある。今後も光熱水費の節減の取り組みや事務事業の見直しを図り、行政運営の効率化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39914</xdr:rowOff>
    </xdr:to>
    <xdr:cxnSp macro="">
      <xdr:nvCxnSpPr>
        <xdr:cNvPr id="131" name="直線コネクタ 130"/>
        <xdr:cNvCxnSpPr/>
      </xdr:nvCxnSpPr>
      <xdr:spPr>
        <a:xfrm flipV="1">
          <a:off x="15671800" y="23749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135164</xdr:rowOff>
    </xdr:from>
    <xdr:to>
      <xdr:col>78</xdr:col>
      <xdr:colOff>69850</xdr:colOff>
      <xdr:row>14</xdr:row>
      <xdr:rowOff>39914</xdr:rowOff>
    </xdr:to>
    <xdr:cxnSp macro="">
      <xdr:nvCxnSpPr>
        <xdr:cNvPr id="134" name="直線コネクタ 133"/>
        <xdr:cNvCxnSpPr/>
      </xdr:nvCxnSpPr>
      <xdr:spPr>
        <a:xfrm>
          <a:off x="14782800" y="23640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135164</xdr:rowOff>
    </xdr:to>
    <xdr:cxnSp macro="">
      <xdr:nvCxnSpPr>
        <xdr:cNvPr id="137" name="直線コネクタ 136"/>
        <xdr:cNvCxnSpPr/>
      </xdr:nvCxnSpPr>
      <xdr:spPr>
        <a:xfrm>
          <a:off x="13893800" y="22007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23586</xdr:rowOff>
    </xdr:from>
    <xdr:to>
      <xdr:col>69</xdr:col>
      <xdr:colOff>92075</xdr:colOff>
      <xdr:row>12</xdr:row>
      <xdr:rowOff>143329</xdr:rowOff>
    </xdr:to>
    <xdr:cxnSp macro="">
      <xdr:nvCxnSpPr>
        <xdr:cNvPr id="140" name="直線コネクタ 139"/>
        <xdr:cNvCxnSpPr/>
      </xdr:nvCxnSpPr>
      <xdr:spPr>
        <a:xfrm>
          <a:off x="13004800" y="20809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51"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52" name="楕円 151"/>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53" name="テキスト ボックス 152"/>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84364</xdr:rowOff>
    </xdr:from>
    <xdr:to>
      <xdr:col>74</xdr:col>
      <xdr:colOff>31750</xdr:colOff>
      <xdr:row>14</xdr:row>
      <xdr:rowOff>14514</xdr:rowOff>
    </xdr:to>
    <xdr:sp macro="" textlink="">
      <xdr:nvSpPr>
        <xdr:cNvPr id="154" name="楕円 153"/>
        <xdr:cNvSpPr/>
      </xdr:nvSpPr>
      <xdr:spPr>
        <a:xfrm>
          <a:off x="14732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55" name="テキスト ボックス 154"/>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6" name="楕円 155"/>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7" name="テキスト ボックス 156"/>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11</xdr:row>
      <xdr:rowOff>144236</xdr:rowOff>
    </xdr:from>
    <xdr:to>
      <xdr:col>65</xdr:col>
      <xdr:colOff>53975</xdr:colOff>
      <xdr:row>12</xdr:row>
      <xdr:rowOff>74386</xdr:rowOff>
    </xdr:to>
    <xdr:sp macro="" textlink="">
      <xdr:nvSpPr>
        <xdr:cNvPr id="158" name="楕円 157"/>
        <xdr:cNvSpPr/>
      </xdr:nvSpPr>
      <xdr:spPr>
        <a:xfrm>
          <a:off x="12954000" y="203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84563</xdr:rowOff>
    </xdr:from>
    <xdr:ext cx="762000" cy="259045"/>
    <xdr:sp macro="" textlink="">
      <xdr:nvSpPr>
        <xdr:cNvPr id="159" name="テキスト ボックス 158"/>
        <xdr:cNvSpPr txBox="1"/>
      </xdr:nvSpPr>
      <xdr:spPr>
        <a:xfrm>
          <a:off x="12623800" y="179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住民税非課税世帯や子育て世帯に対する臨時特別給付金の皆増などにより、前年度比０．１ポイントの増となり、引き続き類似団体内平均より高い水準にある。今後も高水準で推移することが予測されるため、介護予防施策等を推進し、増加抑制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20320</xdr:rowOff>
    </xdr:to>
    <xdr:cxnSp macro="">
      <xdr:nvCxnSpPr>
        <xdr:cNvPr id="192" name="直線コネクタ 191"/>
        <xdr:cNvCxnSpPr/>
      </xdr:nvCxnSpPr>
      <xdr:spPr>
        <a:xfrm>
          <a:off x="3987800" y="10299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153670</xdr:rowOff>
    </xdr:from>
    <xdr:to>
      <xdr:col>19</xdr:col>
      <xdr:colOff>187325</xdr:colOff>
      <xdr:row>60</xdr:row>
      <xdr:rowOff>12700</xdr:rowOff>
    </xdr:to>
    <xdr:cxnSp macro="">
      <xdr:nvCxnSpPr>
        <xdr:cNvPr id="195" name="直線コネクタ 194"/>
        <xdr:cNvCxnSpPr/>
      </xdr:nvCxnSpPr>
      <xdr:spPr>
        <a:xfrm>
          <a:off x="3098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27940</xdr:rowOff>
    </xdr:to>
    <xdr:cxnSp macro="">
      <xdr:nvCxnSpPr>
        <xdr:cNvPr id="198" name="直線コネクタ 197"/>
        <xdr:cNvCxnSpPr/>
      </xdr:nvCxnSpPr>
      <xdr:spPr>
        <a:xfrm flipV="1">
          <a:off x="2209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146050</xdr:rowOff>
    </xdr:from>
    <xdr:to>
      <xdr:col>11</xdr:col>
      <xdr:colOff>9525</xdr:colOff>
      <xdr:row>60</xdr:row>
      <xdr:rowOff>27940</xdr:rowOff>
    </xdr:to>
    <xdr:cxnSp macro="">
      <xdr:nvCxnSpPr>
        <xdr:cNvPr id="201" name="直線コネクタ 200"/>
        <xdr:cNvCxnSpPr/>
      </xdr:nvCxnSpPr>
      <xdr:spPr>
        <a:xfrm>
          <a:off x="1320800" y="1026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140970</xdr:rowOff>
    </xdr:from>
    <xdr:to>
      <xdr:col>24</xdr:col>
      <xdr:colOff>76200</xdr:colOff>
      <xdr:row>60</xdr:row>
      <xdr:rowOff>71120</xdr:rowOff>
    </xdr:to>
    <xdr:sp macro="" textlink="">
      <xdr:nvSpPr>
        <xdr:cNvPr id="211" name="楕円 210"/>
        <xdr:cNvSpPr/>
      </xdr:nvSpPr>
      <xdr:spPr>
        <a:xfrm>
          <a:off x="47752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113047</xdr:rowOff>
    </xdr:from>
    <xdr:ext cx="762000" cy="259045"/>
    <xdr:sp macro="" textlink="">
      <xdr:nvSpPr>
        <xdr:cNvPr id="212" name="扶助費該当値テキスト"/>
        <xdr:cNvSpPr txBox="1"/>
      </xdr:nvSpPr>
      <xdr:spPr>
        <a:xfrm>
          <a:off x="49149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13" name="楕円 212"/>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14" name="テキスト ボックス 213"/>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102870</xdr:rowOff>
    </xdr:from>
    <xdr:to>
      <xdr:col>15</xdr:col>
      <xdr:colOff>149225</xdr:colOff>
      <xdr:row>60</xdr:row>
      <xdr:rowOff>33020</xdr:rowOff>
    </xdr:to>
    <xdr:sp macro="" textlink="">
      <xdr:nvSpPr>
        <xdr:cNvPr id="215" name="楕円 214"/>
        <xdr:cNvSpPr/>
      </xdr:nvSpPr>
      <xdr:spPr>
        <a:xfrm>
          <a:off x="3048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17797</xdr:rowOff>
    </xdr:from>
    <xdr:ext cx="762000" cy="259045"/>
    <xdr:sp macro="" textlink="">
      <xdr:nvSpPr>
        <xdr:cNvPr id="216" name="テキスト ボックス 215"/>
        <xdr:cNvSpPr txBox="1"/>
      </xdr:nvSpPr>
      <xdr:spPr>
        <a:xfrm>
          <a:off x="2717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148590</xdr:rowOff>
    </xdr:from>
    <xdr:to>
      <xdr:col>11</xdr:col>
      <xdr:colOff>60325</xdr:colOff>
      <xdr:row>60</xdr:row>
      <xdr:rowOff>78740</xdr:rowOff>
    </xdr:to>
    <xdr:sp macro="" textlink="">
      <xdr:nvSpPr>
        <xdr:cNvPr id="217" name="楕円 216"/>
        <xdr:cNvSpPr/>
      </xdr:nvSpPr>
      <xdr:spPr>
        <a:xfrm>
          <a:off x="2159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63517</xdr:rowOff>
    </xdr:from>
    <xdr:ext cx="762000" cy="259045"/>
    <xdr:sp macro="" textlink="">
      <xdr:nvSpPr>
        <xdr:cNvPr id="218" name="テキスト ボックス 217"/>
        <xdr:cNvSpPr txBox="1"/>
      </xdr:nvSpPr>
      <xdr:spPr>
        <a:xfrm>
          <a:off x="1828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95250</xdr:rowOff>
    </xdr:from>
    <xdr:to>
      <xdr:col>6</xdr:col>
      <xdr:colOff>171450</xdr:colOff>
      <xdr:row>60</xdr:row>
      <xdr:rowOff>25400</xdr:rowOff>
    </xdr:to>
    <xdr:sp macro="" textlink="">
      <xdr:nvSpPr>
        <xdr:cNvPr id="219" name="楕円 218"/>
        <xdr:cNvSpPr/>
      </xdr:nvSpPr>
      <xdr:spPr>
        <a:xfrm>
          <a:off x="1270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10177</xdr:rowOff>
    </xdr:from>
    <xdr:ext cx="762000" cy="259045"/>
    <xdr:sp macro="" textlink="">
      <xdr:nvSpPr>
        <xdr:cNvPr id="220" name="テキスト ボックス 219"/>
        <xdr:cNvSpPr txBox="1"/>
      </xdr:nvSpPr>
      <xdr:spPr>
        <a:xfrm>
          <a:off x="939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国民健康保険事業会計繰出金などが増となったものの、分母の増により、前年度比０．３ポイントの減となった。引き続き類似団体内平均より高い水準にあるため、今後も介護予防施策等を推進するとともに、公共施設の計画的・予防的な維持補修を実施し、増加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165100</xdr:rowOff>
    </xdr:to>
    <xdr:cxnSp macro="">
      <xdr:nvCxnSpPr>
        <xdr:cNvPr id="253" name="直線コネクタ 252"/>
        <xdr:cNvCxnSpPr/>
      </xdr:nvCxnSpPr>
      <xdr:spPr>
        <a:xfrm flipV="1">
          <a:off x="15671800" y="10394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31750</xdr:rowOff>
    </xdr:from>
    <xdr:to>
      <xdr:col>78</xdr:col>
      <xdr:colOff>69850</xdr:colOff>
      <xdr:row>60</xdr:row>
      <xdr:rowOff>165100</xdr:rowOff>
    </xdr:to>
    <xdr:cxnSp macro="">
      <xdr:nvCxnSpPr>
        <xdr:cNvPr id="256" name="直線コネクタ 255"/>
        <xdr:cNvCxnSpPr/>
      </xdr:nvCxnSpPr>
      <xdr:spPr>
        <a:xfrm>
          <a:off x="14782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88900</xdr:rowOff>
    </xdr:to>
    <xdr:cxnSp macro="">
      <xdr:nvCxnSpPr>
        <xdr:cNvPr id="259" name="直線コネクタ 258"/>
        <xdr:cNvCxnSpPr/>
      </xdr:nvCxnSpPr>
      <xdr:spPr>
        <a:xfrm flipV="1">
          <a:off x="13893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88900</xdr:rowOff>
    </xdr:to>
    <xdr:cxnSp macro="">
      <xdr:nvCxnSpPr>
        <xdr:cNvPr id="262" name="直線コネクタ 261"/>
        <xdr:cNvCxnSpPr/>
      </xdr:nvCxnSpPr>
      <xdr:spPr>
        <a:xfrm>
          <a:off x="13004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57150</xdr:rowOff>
    </xdr:from>
    <xdr:to>
      <xdr:col>82</xdr:col>
      <xdr:colOff>158750</xdr:colOff>
      <xdr:row>60</xdr:row>
      <xdr:rowOff>158750</xdr:rowOff>
    </xdr:to>
    <xdr:sp macro="" textlink="">
      <xdr:nvSpPr>
        <xdr:cNvPr id="272" name="楕円 271"/>
        <xdr:cNvSpPr/>
      </xdr:nvSpPr>
      <xdr:spPr>
        <a:xfrm>
          <a:off x="164592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29227</xdr:rowOff>
    </xdr:from>
    <xdr:ext cx="762000" cy="259045"/>
    <xdr:sp macro="" textlink="">
      <xdr:nvSpPr>
        <xdr:cNvPr id="273" name="その他該当値テキスト"/>
        <xdr:cNvSpPr txBox="1"/>
      </xdr:nvSpPr>
      <xdr:spPr>
        <a:xfrm>
          <a:off x="165989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4" name="楕円 273"/>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5" name="テキスト ボックス 274"/>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76" name="楕円 275"/>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77" name="テキスト ボックス 276"/>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78" name="楕円 277"/>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9" name="テキスト ボックス 278"/>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80" name="楕円 279"/>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81" name="テキスト ボックス 280"/>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令和３年度は、中小企業融資事業の減などにより、前年度比０．７ポイントの減となり、類似団体内平均より低い水準にある。今後も補助・負担の適正化を図り、増加抑制に努める。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37</xdr:row>
      <xdr:rowOff>24130</xdr:rowOff>
    </xdr:to>
    <xdr:cxnSp macro="">
      <xdr:nvCxnSpPr>
        <xdr:cNvPr id="312" name="直線コネクタ 311"/>
        <xdr:cNvCxnSpPr/>
      </xdr:nvCxnSpPr>
      <xdr:spPr>
        <a:xfrm flipV="1">
          <a:off x="15671800" y="62077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24130</xdr:rowOff>
    </xdr:to>
    <xdr:cxnSp macro="">
      <xdr:nvCxnSpPr>
        <xdr:cNvPr id="315" name="直線コネクタ 314"/>
        <xdr:cNvCxnSpPr/>
      </xdr:nvCxnSpPr>
      <xdr:spPr>
        <a:xfrm>
          <a:off x="14782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7" name="テキスト ボックス 31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24130</xdr:rowOff>
    </xdr:to>
    <xdr:cxnSp macro="">
      <xdr:nvCxnSpPr>
        <xdr:cNvPr id="318" name="直線コネクタ 317"/>
        <xdr:cNvCxnSpPr/>
      </xdr:nvCxnSpPr>
      <xdr:spPr>
        <a:xfrm flipV="1">
          <a:off x="13893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0" name="テキスト ボックス 31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24130</xdr:rowOff>
    </xdr:to>
    <xdr:cxnSp macro="">
      <xdr:nvCxnSpPr>
        <xdr:cNvPr id="321" name="直線コネクタ 320"/>
        <xdr:cNvCxnSpPr/>
      </xdr:nvCxnSpPr>
      <xdr:spPr>
        <a:xfrm>
          <a:off x="13004800" y="632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1" name="楕円 330"/>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2"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3" name="楕円 332"/>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4" name="テキスト ボックス 33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5" name="楕円 33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6" name="テキスト ボックス 335"/>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7" name="楕円 336"/>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8" name="テキスト ボックス 33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9" name="楕円 338"/>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0" name="テキスト ボックス 339"/>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小・中学校の改築・改修のために発行した特別区債の元金償還額を減債基金に積立したことによる増などにより、対前年度比０．１ポイントの増となったが、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149860</xdr:rowOff>
    </xdr:to>
    <xdr:cxnSp macro="">
      <xdr:nvCxnSpPr>
        <xdr:cNvPr id="370" name="直線コネクタ 369"/>
        <xdr:cNvCxnSpPr/>
      </xdr:nvCxnSpPr>
      <xdr:spPr>
        <a:xfrm>
          <a:off x="3987800" y="12814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127000</xdr:rowOff>
    </xdr:to>
    <xdr:cxnSp macro="">
      <xdr:nvCxnSpPr>
        <xdr:cNvPr id="373" name="直線コネクタ 372"/>
        <xdr:cNvCxnSpPr/>
      </xdr:nvCxnSpPr>
      <xdr:spPr>
        <a:xfrm>
          <a:off x="3098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149860</xdr:rowOff>
    </xdr:to>
    <xdr:cxnSp macro="">
      <xdr:nvCxnSpPr>
        <xdr:cNvPr id="376" name="直線コネクタ 375"/>
        <xdr:cNvCxnSpPr/>
      </xdr:nvCxnSpPr>
      <xdr:spPr>
        <a:xfrm flipV="1">
          <a:off x="2209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149860</xdr:rowOff>
    </xdr:from>
    <xdr:to>
      <xdr:col>11</xdr:col>
      <xdr:colOff>9525</xdr:colOff>
      <xdr:row>78</xdr:row>
      <xdr:rowOff>35561</xdr:rowOff>
    </xdr:to>
    <xdr:cxnSp macro="">
      <xdr:nvCxnSpPr>
        <xdr:cNvPr id="379" name="直線コネクタ 378"/>
        <xdr:cNvCxnSpPr/>
      </xdr:nvCxnSpPr>
      <xdr:spPr>
        <a:xfrm flipV="1">
          <a:off x="1320800" y="12837160"/>
          <a:ext cx="889000" cy="5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3" name="テキスト ボックス 382"/>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99060</xdr:rowOff>
    </xdr:from>
    <xdr:to>
      <xdr:col>24</xdr:col>
      <xdr:colOff>76200</xdr:colOff>
      <xdr:row>75</xdr:row>
      <xdr:rowOff>29210</xdr:rowOff>
    </xdr:to>
    <xdr:sp macro="" textlink="">
      <xdr:nvSpPr>
        <xdr:cNvPr id="389" name="楕円 388"/>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115587</xdr:rowOff>
    </xdr:from>
    <xdr:ext cx="762000" cy="259045"/>
    <xdr:sp macro="" textlink="">
      <xdr:nvSpPr>
        <xdr:cNvPr id="390"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1" name="楕円 390"/>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2" name="テキスト ボックス 391"/>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3" name="楕円 392"/>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4" name="テキスト ボックス 393"/>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99060</xdr:rowOff>
    </xdr:from>
    <xdr:to>
      <xdr:col>11</xdr:col>
      <xdr:colOff>60325</xdr:colOff>
      <xdr:row>75</xdr:row>
      <xdr:rowOff>29210</xdr:rowOff>
    </xdr:to>
    <xdr:sp macro="" textlink="">
      <xdr:nvSpPr>
        <xdr:cNvPr id="395" name="楕円 394"/>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39387</xdr:rowOff>
    </xdr:from>
    <xdr:ext cx="762000" cy="259045"/>
    <xdr:sp macro="" textlink="">
      <xdr:nvSpPr>
        <xdr:cNvPr id="396" name="テキスト ボックス 395"/>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7" name="楕円 396"/>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8" name="テキスト ボックス 397"/>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人件費や補助費等などの経常的経費が減少したことなどにより加え、分母の増により、前年度比２．８ポイントの大幅な減となったものの、引き続き類似団体内平均より高い水準にある。今後も収納率向上や事務事業の見直しを図り、機動的な財政運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140607</xdr:rowOff>
    </xdr:from>
    <xdr:to>
      <xdr:col>82</xdr:col>
      <xdr:colOff>107950</xdr:colOff>
      <xdr:row>81</xdr:row>
      <xdr:rowOff>102507</xdr:rowOff>
    </xdr:to>
    <xdr:cxnSp macro="">
      <xdr:nvCxnSpPr>
        <xdr:cNvPr id="433" name="直線コネクタ 432"/>
        <xdr:cNvCxnSpPr/>
      </xdr:nvCxnSpPr>
      <xdr:spPr>
        <a:xfrm flipV="1">
          <a:off x="15671800" y="13685157"/>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8363</xdr:rowOff>
    </xdr:from>
    <xdr:ext cx="762000" cy="259045"/>
    <xdr:sp macro="" textlink="">
      <xdr:nvSpPr>
        <xdr:cNvPr id="434" name="公債費以外平均値テキスト"/>
        <xdr:cNvSpPr txBox="1"/>
      </xdr:nvSpPr>
      <xdr:spPr>
        <a:xfrm>
          <a:off x="16598900" y="13381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64407</xdr:rowOff>
    </xdr:from>
    <xdr:to>
      <xdr:col>78</xdr:col>
      <xdr:colOff>69850</xdr:colOff>
      <xdr:row>81</xdr:row>
      <xdr:rowOff>102507</xdr:rowOff>
    </xdr:to>
    <xdr:cxnSp macro="">
      <xdr:nvCxnSpPr>
        <xdr:cNvPr id="436" name="直線コネクタ 435"/>
        <xdr:cNvCxnSpPr/>
      </xdr:nvCxnSpPr>
      <xdr:spPr>
        <a:xfrm>
          <a:off x="14782800" y="13608957"/>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141713</xdr:rowOff>
    </xdr:from>
    <xdr:ext cx="736600" cy="259045"/>
    <xdr:sp macro="" textlink="">
      <xdr:nvSpPr>
        <xdr:cNvPr id="438" name="テキスト ボックス 437"/>
        <xdr:cNvSpPr txBox="1"/>
      </xdr:nvSpPr>
      <xdr:spPr>
        <a:xfrm>
          <a:off x="15290800" y="1368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64407</xdr:rowOff>
    </xdr:from>
    <xdr:to>
      <xdr:col>73</xdr:col>
      <xdr:colOff>180975</xdr:colOff>
      <xdr:row>79</xdr:row>
      <xdr:rowOff>107950</xdr:rowOff>
    </xdr:to>
    <xdr:cxnSp macro="">
      <xdr:nvCxnSpPr>
        <xdr:cNvPr id="439" name="直線コネクタ 438"/>
        <xdr:cNvCxnSpPr/>
      </xdr:nvCxnSpPr>
      <xdr:spPr>
        <a:xfrm flipV="1">
          <a:off x="13893800" y="1360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107950</xdr:rowOff>
    </xdr:to>
    <xdr:cxnSp macro="">
      <xdr:nvCxnSpPr>
        <xdr:cNvPr id="442" name="直線コネクタ 441"/>
        <xdr:cNvCxnSpPr/>
      </xdr:nvCxnSpPr>
      <xdr:spPr>
        <a:xfrm>
          <a:off x="13004800" y="1350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158041</xdr:rowOff>
    </xdr:from>
    <xdr:ext cx="762000" cy="259045"/>
    <xdr:sp macro="" textlink="">
      <xdr:nvSpPr>
        <xdr:cNvPr id="444" name="テキスト ボックス 443"/>
        <xdr:cNvSpPr txBox="1"/>
      </xdr:nvSpPr>
      <xdr:spPr>
        <a:xfrm>
          <a:off x="13512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89807</xdr:rowOff>
    </xdr:from>
    <xdr:to>
      <xdr:col>82</xdr:col>
      <xdr:colOff>158750</xdr:colOff>
      <xdr:row>80</xdr:row>
      <xdr:rowOff>19957</xdr:rowOff>
    </xdr:to>
    <xdr:sp macro="" textlink="">
      <xdr:nvSpPr>
        <xdr:cNvPr id="452" name="楕円 451"/>
        <xdr:cNvSpPr/>
      </xdr:nvSpPr>
      <xdr:spPr>
        <a:xfrm>
          <a:off x="164592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61884</xdr:rowOff>
    </xdr:from>
    <xdr:ext cx="762000" cy="259045"/>
    <xdr:sp macro="" textlink="">
      <xdr:nvSpPr>
        <xdr:cNvPr id="453" name="公債費以外該当値テキスト"/>
        <xdr:cNvSpPr txBox="1"/>
      </xdr:nvSpPr>
      <xdr:spPr>
        <a:xfrm>
          <a:off x="16598900" y="1360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51707</xdr:rowOff>
    </xdr:from>
    <xdr:to>
      <xdr:col>78</xdr:col>
      <xdr:colOff>120650</xdr:colOff>
      <xdr:row>81</xdr:row>
      <xdr:rowOff>153307</xdr:rowOff>
    </xdr:to>
    <xdr:sp macro="" textlink="">
      <xdr:nvSpPr>
        <xdr:cNvPr id="454" name="楕円 453"/>
        <xdr:cNvSpPr/>
      </xdr:nvSpPr>
      <xdr:spPr>
        <a:xfrm>
          <a:off x="15621000" y="1393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138084</xdr:rowOff>
    </xdr:from>
    <xdr:ext cx="736600" cy="259045"/>
    <xdr:sp macro="" textlink="">
      <xdr:nvSpPr>
        <xdr:cNvPr id="455" name="テキスト ボックス 454"/>
        <xdr:cNvSpPr txBox="1"/>
      </xdr:nvSpPr>
      <xdr:spPr>
        <a:xfrm>
          <a:off x="15290800" y="1402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13607</xdr:rowOff>
    </xdr:from>
    <xdr:to>
      <xdr:col>74</xdr:col>
      <xdr:colOff>31750</xdr:colOff>
      <xdr:row>79</xdr:row>
      <xdr:rowOff>115207</xdr:rowOff>
    </xdr:to>
    <xdr:sp macro="" textlink="">
      <xdr:nvSpPr>
        <xdr:cNvPr id="456" name="楕円 455"/>
        <xdr:cNvSpPr/>
      </xdr:nvSpPr>
      <xdr:spPr>
        <a:xfrm>
          <a:off x="14732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125384</xdr:rowOff>
    </xdr:from>
    <xdr:ext cx="762000" cy="259045"/>
    <xdr:sp macro="" textlink="">
      <xdr:nvSpPr>
        <xdr:cNvPr id="457" name="テキスト ボックス 456"/>
        <xdr:cNvSpPr txBox="1"/>
      </xdr:nvSpPr>
      <xdr:spPr>
        <a:xfrm>
          <a:off x="14401800" y="133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57150</xdr:rowOff>
    </xdr:from>
    <xdr:to>
      <xdr:col>69</xdr:col>
      <xdr:colOff>142875</xdr:colOff>
      <xdr:row>79</xdr:row>
      <xdr:rowOff>158750</xdr:rowOff>
    </xdr:to>
    <xdr:sp macro="" textlink="">
      <xdr:nvSpPr>
        <xdr:cNvPr id="458" name="楕円 457"/>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143527</xdr:rowOff>
    </xdr:from>
    <xdr:ext cx="762000" cy="259045"/>
    <xdr:sp macro="" textlink="">
      <xdr:nvSpPr>
        <xdr:cNvPr id="459" name="テキスト ボックス 458"/>
        <xdr:cNvSpPr txBox="1"/>
      </xdr:nvSpPr>
      <xdr:spPr>
        <a:xfrm>
          <a:off x="13512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60" name="楕円 459"/>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16527</xdr:rowOff>
    </xdr:from>
    <xdr:ext cx="762000" cy="259045"/>
    <xdr:sp macro="" textlink="">
      <xdr:nvSpPr>
        <xdr:cNvPr id="461" name="テキスト ボックス 460"/>
        <xdr:cNvSpPr txBox="1"/>
      </xdr:nvSpPr>
      <xdr:spPr>
        <a:xfrm>
          <a:off x="12623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115712</xdr:rowOff>
    </xdr:from>
    <xdr:to>
      <xdr:col>29</xdr:col>
      <xdr:colOff>127000</xdr:colOff>
      <xdr:row>18</xdr:row>
      <xdr:rowOff>121307</xdr:rowOff>
    </xdr:to>
    <xdr:cxnSp macro="">
      <xdr:nvCxnSpPr>
        <xdr:cNvPr id="52" name="直線コネクタ 51"/>
        <xdr:cNvCxnSpPr/>
      </xdr:nvCxnSpPr>
      <xdr:spPr bwMode="auto">
        <a:xfrm>
          <a:off x="5003800" y="3249437"/>
          <a:ext cx="6477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115712</xdr:rowOff>
    </xdr:from>
    <xdr:to>
      <xdr:col>26</xdr:col>
      <xdr:colOff>50800</xdr:colOff>
      <xdr:row>18</xdr:row>
      <xdr:rowOff>134348</xdr:rowOff>
    </xdr:to>
    <xdr:cxnSp macro="">
      <xdr:nvCxnSpPr>
        <xdr:cNvPr id="55" name="直線コネクタ 54"/>
        <xdr:cNvCxnSpPr/>
      </xdr:nvCxnSpPr>
      <xdr:spPr bwMode="auto">
        <a:xfrm flipV="1">
          <a:off x="43053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132737</xdr:rowOff>
    </xdr:from>
    <xdr:to>
      <xdr:col>22</xdr:col>
      <xdr:colOff>114300</xdr:colOff>
      <xdr:row>18</xdr:row>
      <xdr:rowOff>134348</xdr:rowOff>
    </xdr:to>
    <xdr:cxnSp macro="">
      <xdr:nvCxnSpPr>
        <xdr:cNvPr id="58" name="直線コネクタ 57"/>
        <xdr:cNvCxnSpPr/>
      </xdr:nvCxnSpPr>
      <xdr:spPr bwMode="auto">
        <a:xfrm>
          <a:off x="36068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121122</xdr:rowOff>
    </xdr:from>
    <xdr:to>
      <xdr:col>18</xdr:col>
      <xdr:colOff>177800</xdr:colOff>
      <xdr:row>18</xdr:row>
      <xdr:rowOff>132737</xdr:rowOff>
    </xdr:to>
    <xdr:cxnSp macro="">
      <xdr:nvCxnSpPr>
        <xdr:cNvPr id="61" name="直線コネクタ 60"/>
        <xdr:cNvCxnSpPr/>
      </xdr:nvCxnSpPr>
      <xdr:spPr bwMode="auto">
        <a:xfrm>
          <a:off x="29083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70507</xdr:rowOff>
    </xdr:from>
    <xdr:to>
      <xdr:col>29</xdr:col>
      <xdr:colOff>177800</xdr:colOff>
      <xdr:row>19</xdr:row>
      <xdr:rowOff>657</xdr:rowOff>
    </xdr:to>
    <xdr:sp macro="" textlink="">
      <xdr:nvSpPr>
        <xdr:cNvPr id="71" name="楕円 70"/>
        <xdr:cNvSpPr/>
      </xdr:nvSpPr>
      <xdr:spPr bwMode="auto">
        <a:xfrm>
          <a:off x="56007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42584</xdr:rowOff>
    </xdr:from>
    <xdr:ext cx="762000" cy="259045"/>
    <xdr:sp macro="" textlink="">
      <xdr:nvSpPr>
        <xdr:cNvPr id="72" name="人口1人当たり決算額の推移該当値テキスト130"/>
        <xdr:cNvSpPr txBox="1"/>
      </xdr:nvSpPr>
      <xdr:spPr>
        <a:xfrm>
          <a:off x="5740400" y="317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64912</xdr:rowOff>
    </xdr:from>
    <xdr:to>
      <xdr:col>26</xdr:col>
      <xdr:colOff>101600</xdr:colOff>
      <xdr:row>18</xdr:row>
      <xdr:rowOff>166512</xdr:rowOff>
    </xdr:to>
    <xdr:sp macro="" textlink="">
      <xdr:nvSpPr>
        <xdr:cNvPr id="73" name="楕円 72"/>
        <xdr:cNvSpPr/>
      </xdr:nvSpPr>
      <xdr:spPr bwMode="auto">
        <a:xfrm>
          <a:off x="49530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151289</xdr:rowOff>
    </xdr:from>
    <xdr:ext cx="736600" cy="259045"/>
    <xdr:sp macro="" textlink="">
      <xdr:nvSpPr>
        <xdr:cNvPr id="74" name="テキスト ボックス 73"/>
        <xdr:cNvSpPr txBox="1"/>
      </xdr:nvSpPr>
      <xdr:spPr>
        <a:xfrm>
          <a:off x="4622800" y="328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83548</xdr:rowOff>
    </xdr:from>
    <xdr:to>
      <xdr:col>22</xdr:col>
      <xdr:colOff>165100</xdr:colOff>
      <xdr:row>19</xdr:row>
      <xdr:rowOff>13698</xdr:rowOff>
    </xdr:to>
    <xdr:sp macro="" textlink="">
      <xdr:nvSpPr>
        <xdr:cNvPr id="75" name="楕円 74"/>
        <xdr:cNvSpPr/>
      </xdr:nvSpPr>
      <xdr:spPr bwMode="auto">
        <a:xfrm>
          <a:off x="42545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169925</xdr:rowOff>
    </xdr:from>
    <xdr:ext cx="762000" cy="259045"/>
    <xdr:sp macro="" textlink="">
      <xdr:nvSpPr>
        <xdr:cNvPr id="76" name="テキスト ボックス 75"/>
        <xdr:cNvSpPr txBox="1"/>
      </xdr:nvSpPr>
      <xdr:spPr>
        <a:xfrm>
          <a:off x="39243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81937</xdr:rowOff>
    </xdr:from>
    <xdr:to>
      <xdr:col>19</xdr:col>
      <xdr:colOff>38100</xdr:colOff>
      <xdr:row>19</xdr:row>
      <xdr:rowOff>12087</xdr:rowOff>
    </xdr:to>
    <xdr:sp macro="" textlink="">
      <xdr:nvSpPr>
        <xdr:cNvPr id="77" name="楕円 76"/>
        <xdr:cNvSpPr/>
      </xdr:nvSpPr>
      <xdr:spPr bwMode="auto">
        <a:xfrm>
          <a:off x="35560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168314</xdr:rowOff>
    </xdr:from>
    <xdr:ext cx="762000" cy="259045"/>
    <xdr:sp macro="" textlink="">
      <xdr:nvSpPr>
        <xdr:cNvPr id="78" name="テキスト ボックス 77"/>
        <xdr:cNvSpPr txBox="1"/>
      </xdr:nvSpPr>
      <xdr:spPr>
        <a:xfrm>
          <a:off x="32258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70322</xdr:rowOff>
    </xdr:from>
    <xdr:to>
      <xdr:col>15</xdr:col>
      <xdr:colOff>101600</xdr:colOff>
      <xdr:row>19</xdr:row>
      <xdr:rowOff>472</xdr:rowOff>
    </xdr:to>
    <xdr:sp macro="" textlink="">
      <xdr:nvSpPr>
        <xdr:cNvPr id="79" name="楕円 78"/>
        <xdr:cNvSpPr/>
      </xdr:nvSpPr>
      <xdr:spPr bwMode="auto">
        <a:xfrm>
          <a:off x="28575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156699</xdr:rowOff>
    </xdr:from>
    <xdr:ext cx="762000" cy="259045"/>
    <xdr:sp macro="" textlink="">
      <xdr:nvSpPr>
        <xdr:cNvPr id="80" name="テキスト ボックス 79"/>
        <xdr:cNvSpPr txBox="1"/>
      </xdr:nvSpPr>
      <xdr:spPr>
        <a:xfrm>
          <a:off x="25273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280890</xdr:rowOff>
    </xdr:from>
    <xdr:ext cx="762000" cy="259045"/>
    <xdr:sp macro="" textlink="">
      <xdr:nvSpPr>
        <xdr:cNvPr id="107" name="人口1人当たり決算額の推移最小値テキスト445"/>
        <xdr:cNvSpPr txBox="1"/>
      </xdr:nvSpPr>
      <xdr:spPr>
        <a:xfrm>
          <a:off x="5740400" y="740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19253</xdr:rowOff>
    </xdr:from>
    <xdr:to>
      <xdr:col>29</xdr:col>
      <xdr:colOff>127000</xdr:colOff>
      <xdr:row>35</xdr:row>
      <xdr:rowOff>335026</xdr:rowOff>
    </xdr:to>
    <xdr:cxnSp macro="">
      <xdr:nvCxnSpPr>
        <xdr:cNvPr id="111" name="直線コネクタ 110"/>
        <xdr:cNvCxnSpPr/>
      </xdr:nvCxnSpPr>
      <xdr:spPr bwMode="auto">
        <a:xfrm>
          <a:off x="5003800" y="6286703"/>
          <a:ext cx="647700" cy="65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319803</xdr:rowOff>
    </xdr:from>
    <xdr:ext cx="762000" cy="259045"/>
    <xdr:sp macro="" textlink="">
      <xdr:nvSpPr>
        <xdr:cNvPr id="112" name="人口1人当たり決算額の推移平均値テキスト445"/>
        <xdr:cNvSpPr txBox="1"/>
      </xdr:nvSpPr>
      <xdr:spPr>
        <a:xfrm>
          <a:off x="5740400" y="6930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19253</xdr:rowOff>
    </xdr:from>
    <xdr:to>
      <xdr:col>26</xdr:col>
      <xdr:colOff>50800</xdr:colOff>
      <xdr:row>36</xdr:row>
      <xdr:rowOff>99644</xdr:rowOff>
    </xdr:to>
    <xdr:cxnSp macro="">
      <xdr:nvCxnSpPr>
        <xdr:cNvPr id="114" name="直線コネクタ 113"/>
        <xdr:cNvCxnSpPr/>
      </xdr:nvCxnSpPr>
      <xdr:spPr bwMode="auto">
        <a:xfrm flipV="1">
          <a:off x="4305300" y="6286703"/>
          <a:ext cx="6985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78757</xdr:rowOff>
    </xdr:from>
    <xdr:ext cx="736600" cy="259045"/>
    <xdr:sp macro="" textlink="">
      <xdr:nvSpPr>
        <xdr:cNvPr id="116" name="テキスト ボックス 115"/>
        <xdr:cNvSpPr txBox="1"/>
      </xdr:nvSpPr>
      <xdr:spPr>
        <a:xfrm>
          <a:off x="4622800" y="703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188799</xdr:rowOff>
    </xdr:from>
    <xdr:to>
      <xdr:col>22</xdr:col>
      <xdr:colOff>114300</xdr:colOff>
      <xdr:row>36</xdr:row>
      <xdr:rowOff>99644</xdr:rowOff>
    </xdr:to>
    <xdr:cxnSp macro="">
      <xdr:nvCxnSpPr>
        <xdr:cNvPr id="117" name="直線コネクタ 116"/>
        <xdr:cNvCxnSpPr/>
      </xdr:nvCxnSpPr>
      <xdr:spPr bwMode="auto">
        <a:xfrm>
          <a:off x="36068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174930</xdr:rowOff>
    </xdr:from>
    <xdr:to>
      <xdr:col>18</xdr:col>
      <xdr:colOff>177800</xdr:colOff>
      <xdr:row>35</xdr:row>
      <xdr:rowOff>188799</xdr:rowOff>
    </xdr:to>
    <xdr:cxnSp macro="">
      <xdr:nvCxnSpPr>
        <xdr:cNvPr id="120" name="直線コネクタ 119"/>
        <xdr:cNvCxnSpPr/>
      </xdr:nvCxnSpPr>
      <xdr:spPr bwMode="auto">
        <a:xfrm>
          <a:off x="29083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124553</xdr:rowOff>
    </xdr:from>
    <xdr:ext cx="762000" cy="259045"/>
    <xdr:sp macro="" textlink="">
      <xdr:nvSpPr>
        <xdr:cNvPr id="122" name="テキスト ボックス 121"/>
        <xdr:cNvSpPr txBox="1"/>
      </xdr:nvSpPr>
      <xdr:spPr>
        <a:xfrm>
          <a:off x="32258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87901</xdr:rowOff>
    </xdr:from>
    <xdr:ext cx="762000" cy="259045"/>
    <xdr:sp macro="" textlink="">
      <xdr:nvSpPr>
        <xdr:cNvPr id="124" name="テキスト ボックス 123"/>
        <xdr:cNvSpPr txBox="1"/>
      </xdr:nvSpPr>
      <xdr:spPr>
        <a:xfrm>
          <a:off x="2527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284226</xdr:rowOff>
    </xdr:from>
    <xdr:to>
      <xdr:col>29</xdr:col>
      <xdr:colOff>177800</xdr:colOff>
      <xdr:row>36</xdr:row>
      <xdr:rowOff>42926</xdr:rowOff>
    </xdr:to>
    <xdr:sp macro="" textlink="">
      <xdr:nvSpPr>
        <xdr:cNvPr id="130" name="楕円 129"/>
        <xdr:cNvSpPr/>
      </xdr:nvSpPr>
      <xdr:spPr bwMode="auto">
        <a:xfrm>
          <a:off x="5600700" y="689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129303</xdr:rowOff>
    </xdr:from>
    <xdr:ext cx="762000" cy="259045"/>
    <xdr:sp macro="" textlink="">
      <xdr:nvSpPr>
        <xdr:cNvPr id="131" name="人口1人当たり決算額の推移該当値テキスト445"/>
        <xdr:cNvSpPr txBox="1"/>
      </xdr:nvSpPr>
      <xdr:spPr>
        <a:xfrm>
          <a:off x="5740400" y="673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311353</xdr:rowOff>
    </xdr:from>
    <xdr:to>
      <xdr:col>26</xdr:col>
      <xdr:colOff>101600</xdr:colOff>
      <xdr:row>34</xdr:row>
      <xdr:rowOff>70053</xdr:rowOff>
    </xdr:to>
    <xdr:sp macro="" textlink="">
      <xdr:nvSpPr>
        <xdr:cNvPr id="132" name="楕円 131"/>
        <xdr:cNvSpPr/>
      </xdr:nvSpPr>
      <xdr:spPr bwMode="auto">
        <a:xfrm>
          <a:off x="49530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80230</xdr:rowOff>
    </xdr:from>
    <xdr:ext cx="736600" cy="259045"/>
    <xdr:sp macro="" textlink="">
      <xdr:nvSpPr>
        <xdr:cNvPr id="133" name="テキスト ボックス 132"/>
        <xdr:cNvSpPr txBox="1"/>
      </xdr:nvSpPr>
      <xdr:spPr>
        <a:xfrm>
          <a:off x="4622800" y="6004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48844</xdr:rowOff>
    </xdr:from>
    <xdr:to>
      <xdr:col>22</xdr:col>
      <xdr:colOff>165100</xdr:colOff>
      <xdr:row>36</xdr:row>
      <xdr:rowOff>150444</xdr:rowOff>
    </xdr:to>
    <xdr:sp macro="" textlink="">
      <xdr:nvSpPr>
        <xdr:cNvPr id="134" name="楕円 133"/>
        <xdr:cNvSpPr/>
      </xdr:nvSpPr>
      <xdr:spPr bwMode="auto">
        <a:xfrm>
          <a:off x="42545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135221</xdr:rowOff>
    </xdr:from>
    <xdr:ext cx="762000" cy="259045"/>
    <xdr:sp macro="" textlink="">
      <xdr:nvSpPr>
        <xdr:cNvPr id="135" name="テキスト ボックス 134"/>
        <xdr:cNvSpPr txBox="1"/>
      </xdr:nvSpPr>
      <xdr:spPr>
        <a:xfrm>
          <a:off x="3924300" y="708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137999</xdr:rowOff>
    </xdr:from>
    <xdr:to>
      <xdr:col>19</xdr:col>
      <xdr:colOff>38100</xdr:colOff>
      <xdr:row>35</xdr:row>
      <xdr:rowOff>239599</xdr:rowOff>
    </xdr:to>
    <xdr:sp macro="" textlink="">
      <xdr:nvSpPr>
        <xdr:cNvPr id="136" name="楕円 135"/>
        <xdr:cNvSpPr/>
      </xdr:nvSpPr>
      <xdr:spPr bwMode="auto">
        <a:xfrm>
          <a:off x="35560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249776</xdr:rowOff>
    </xdr:from>
    <xdr:ext cx="762000" cy="259045"/>
    <xdr:sp macro="" textlink="">
      <xdr:nvSpPr>
        <xdr:cNvPr id="137" name="テキスト ボックス 136"/>
        <xdr:cNvSpPr txBox="1"/>
      </xdr:nvSpPr>
      <xdr:spPr>
        <a:xfrm>
          <a:off x="32258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124130</xdr:rowOff>
    </xdr:from>
    <xdr:to>
      <xdr:col>15</xdr:col>
      <xdr:colOff>101600</xdr:colOff>
      <xdr:row>34</xdr:row>
      <xdr:rowOff>225730</xdr:rowOff>
    </xdr:to>
    <xdr:sp macro="" textlink="">
      <xdr:nvSpPr>
        <xdr:cNvPr id="138" name="楕円 137"/>
        <xdr:cNvSpPr/>
      </xdr:nvSpPr>
      <xdr:spPr bwMode="auto">
        <a:xfrm>
          <a:off x="28575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235907</xdr:rowOff>
    </xdr:from>
    <xdr:ext cx="762000" cy="259045"/>
    <xdr:sp macro="" textlink="">
      <xdr:nvSpPr>
        <xdr:cNvPr id="139" name="テキスト ボックス 138"/>
        <xdr:cNvSpPr txBox="1"/>
      </xdr:nvSpPr>
      <xdr:spPr>
        <a:xfrm>
          <a:off x="25273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75779</xdr:rowOff>
    </xdr:from>
    <xdr:to>
      <xdr:col>24</xdr:col>
      <xdr:colOff>63500</xdr:colOff>
      <xdr:row>37</xdr:row>
      <xdr:rowOff>87579</xdr:rowOff>
    </xdr:to>
    <xdr:cxnSp macro="">
      <xdr:nvCxnSpPr>
        <xdr:cNvPr id="63" name="直線コネクタ 62"/>
        <xdr:cNvCxnSpPr/>
      </xdr:nvCxnSpPr>
      <xdr:spPr>
        <a:xfrm>
          <a:off x="3797300" y="6419429"/>
          <a:ext cx="8382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75779</xdr:rowOff>
    </xdr:from>
    <xdr:to>
      <xdr:col>19</xdr:col>
      <xdr:colOff>177800</xdr:colOff>
      <xdr:row>37</xdr:row>
      <xdr:rowOff>106880</xdr:rowOff>
    </xdr:to>
    <xdr:cxnSp macro="">
      <xdr:nvCxnSpPr>
        <xdr:cNvPr id="66" name="直線コネクタ 65"/>
        <xdr:cNvCxnSpPr/>
      </xdr:nvCxnSpPr>
      <xdr:spPr>
        <a:xfrm flipV="1">
          <a:off x="2908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97616</xdr:rowOff>
    </xdr:from>
    <xdr:to>
      <xdr:col>15</xdr:col>
      <xdr:colOff>50800</xdr:colOff>
      <xdr:row>37</xdr:row>
      <xdr:rowOff>106880</xdr:rowOff>
    </xdr:to>
    <xdr:cxnSp macro="">
      <xdr:nvCxnSpPr>
        <xdr:cNvPr id="69" name="直線コネクタ 68"/>
        <xdr:cNvCxnSpPr/>
      </xdr:nvCxnSpPr>
      <xdr:spPr>
        <a:xfrm>
          <a:off x="2019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89506</xdr:rowOff>
    </xdr:from>
    <xdr:to>
      <xdr:col>10</xdr:col>
      <xdr:colOff>114300</xdr:colOff>
      <xdr:row>37</xdr:row>
      <xdr:rowOff>97616</xdr:rowOff>
    </xdr:to>
    <xdr:cxnSp macro="">
      <xdr:nvCxnSpPr>
        <xdr:cNvPr id="72" name="直線コネクタ 71"/>
        <xdr:cNvCxnSpPr/>
      </xdr:nvCxnSpPr>
      <xdr:spPr>
        <a:xfrm>
          <a:off x="1130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36779</xdr:rowOff>
    </xdr:from>
    <xdr:to>
      <xdr:col>24</xdr:col>
      <xdr:colOff>114300</xdr:colOff>
      <xdr:row>37</xdr:row>
      <xdr:rowOff>138379</xdr:rowOff>
    </xdr:to>
    <xdr:sp macro="" textlink="">
      <xdr:nvSpPr>
        <xdr:cNvPr id="82" name="楕円 81"/>
        <xdr:cNvSpPr/>
      </xdr:nvSpPr>
      <xdr:spPr>
        <a:xfrm>
          <a:off x="45847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163339</xdr:rowOff>
    </xdr:from>
    <xdr:ext cx="534377" cy="259045"/>
    <xdr:sp macro="" textlink="">
      <xdr:nvSpPr>
        <xdr:cNvPr id="83" name="人件費該当値テキスト"/>
        <xdr:cNvSpPr txBox="1"/>
      </xdr:nvSpPr>
      <xdr:spPr>
        <a:xfrm>
          <a:off x="4686300" y="63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24979</xdr:rowOff>
    </xdr:from>
    <xdr:to>
      <xdr:col>20</xdr:col>
      <xdr:colOff>38100</xdr:colOff>
      <xdr:row>37</xdr:row>
      <xdr:rowOff>126579</xdr:rowOff>
    </xdr:to>
    <xdr:sp macro="" textlink="">
      <xdr:nvSpPr>
        <xdr:cNvPr id="84" name="楕円 83"/>
        <xdr:cNvSpPr/>
      </xdr:nvSpPr>
      <xdr:spPr>
        <a:xfrm>
          <a:off x="3746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117706</xdr:rowOff>
    </xdr:from>
    <xdr:ext cx="534377" cy="259045"/>
    <xdr:sp macro="" textlink="">
      <xdr:nvSpPr>
        <xdr:cNvPr id="85" name="テキスト ボックス 84"/>
        <xdr:cNvSpPr txBox="1"/>
      </xdr:nvSpPr>
      <xdr:spPr>
        <a:xfrm>
          <a:off x="3530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56080</xdr:rowOff>
    </xdr:from>
    <xdr:to>
      <xdr:col>15</xdr:col>
      <xdr:colOff>101600</xdr:colOff>
      <xdr:row>37</xdr:row>
      <xdr:rowOff>157680</xdr:rowOff>
    </xdr:to>
    <xdr:sp macro="" textlink="">
      <xdr:nvSpPr>
        <xdr:cNvPr id="86" name="楕円 85"/>
        <xdr:cNvSpPr/>
      </xdr:nvSpPr>
      <xdr:spPr>
        <a:xfrm>
          <a:off x="2857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148807</xdr:rowOff>
    </xdr:from>
    <xdr:ext cx="534377" cy="259045"/>
    <xdr:sp macro="" textlink="">
      <xdr:nvSpPr>
        <xdr:cNvPr id="87" name="テキスト ボックス 86"/>
        <xdr:cNvSpPr txBox="1"/>
      </xdr:nvSpPr>
      <xdr:spPr>
        <a:xfrm>
          <a:off x="2641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46816</xdr:rowOff>
    </xdr:from>
    <xdr:to>
      <xdr:col>10</xdr:col>
      <xdr:colOff>165100</xdr:colOff>
      <xdr:row>37</xdr:row>
      <xdr:rowOff>148416</xdr:rowOff>
    </xdr:to>
    <xdr:sp macro="" textlink="">
      <xdr:nvSpPr>
        <xdr:cNvPr id="88" name="楕円 87"/>
        <xdr:cNvSpPr/>
      </xdr:nvSpPr>
      <xdr:spPr>
        <a:xfrm>
          <a:off x="1968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139543</xdr:rowOff>
    </xdr:from>
    <xdr:ext cx="534377" cy="259045"/>
    <xdr:sp macro="" textlink="">
      <xdr:nvSpPr>
        <xdr:cNvPr id="89" name="テキスト ボックス 88"/>
        <xdr:cNvSpPr txBox="1"/>
      </xdr:nvSpPr>
      <xdr:spPr>
        <a:xfrm>
          <a:off x="1752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38706</xdr:rowOff>
    </xdr:from>
    <xdr:to>
      <xdr:col>6</xdr:col>
      <xdr:colOff>38100</xdr:colOff>
      <xdr:row>37</xdr:row>
      <xdr:rowOff>140306</xdr:rowOff>
    </xdr:to>
    <xdr:sp macro="" textlink="">
      <xdr:nvSpPr>
        <xdr:cNvPr id="90" name="楕円 89"/>
        <xdr:cNvSpPr/>
      </xdr:nvSpPr>
      <xdr:spPr>
        <a:xfrm>
          <a:off x="1079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131433</xdr:rowOff>
    </xdr:from>
    <xdr:ext cx="534377" cy="259045"/>
    <xdr:sp macro="" textlink="">
      <xdr:nvSpPr>
        <xdr:cNvPr id="91" name="テキスト ボックス 90"/>
        <xdr:cNvSpPr txBox="1"/>
      </xdr:nvSpPr>
      <xdr:spPr>
        <a:xfrm>
          <a:off x="863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128626</xdr:rowOff>
    </xdr:from>
    <xdr:to>
      <xdr:col>24</xdr:col>
      <xdr:colOff>63500</xdr:colOff>
      <xdr:row>57</xdr:row>
      <xdr:rowOff>789</xdr:rowOff>
    </xdr:to>
    <xdr:cxnSp macro="">
      <xdr:nvCxnSpPr>
        <xdr:cNvPr id="118" name="直線コネクタ 117"/>
        <xdr:cNvCxnSpPr/>
      </xdr:nvCxnSpPr>
      <xdr:spPr>
        <a:xfrm flipV="1">
          <a:off x="3797300" y="9729826"/>
          <a:ext cx="8382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xdr:rowOff>
    </xdr:from>
    <xdr:to>
      <xdr:col>19</xdr:col>
      <xdr:colOff>177800</xdr:colOff>
      <xdr:row>57</xdr:row>
      <xdr:rowOff>14354</xdr:rowOff>
    </xdr:to>
    <xdr:cxnSp macro="">
      <xdr:nvCxnSpPr>
        <xdr:cNvPr id="121" name="直線コネクタ 120"/>
        <xdr:cNvCxnSpPr/>
      </xdr:nvCxnSpPr>
      <xdr:spPr>
        <a:xfrm flipV="1">
          <a:off x="2908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14354</xdr:rowOff>
    </xdr:from>
    <xdr:to>
      <xdr:col>15</xdr:col>
      <xdr:colOff>50800</xdr:colOff>
      <xdr:row>57</xdr:row>
      <xdr:rowOff>47725</xdr:rowOff>
    </xdr:to>
    <xdr:cxnSp macro="">
      <xdr:nvCxnSpPr>
        <xdr:cNvPr id="124" name="直線コネクタ 123"/>
        <xdr:cNvCxnSpPr/>
      </xdr:nvCxnSpPr>
      <xdr:spPr>
        <a:xfrm flipV="1">
          <a:off x="2019300" y="9787004"/>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47725</xdr:rowOff>
    </xdr:from>
    <xdr:to>
      <xdr:col>10</xdr:col>
      <xdr:colOff>114300</xdr:colOff>
      <xdr:row>57</xdr:row>
      <xdr:rowOff>62904</xdr:rowOff>
    </xdr:to>
    <xdr:cxnSp macro="">
      <xdr:nvCxnSpPr>
        <xdr:cNvPr id="127" name="直線コネクタ 126"/>
        <xdr:cNvCxnSpPr/>
      </xdr:nvCxnSpPr>
      <xdr:spPr>
        <a:xfrm flipV="1">
          <a:off x="1130300" y="9820375"/>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77826</xdr:rowOff>
    </xdr:from>
    <xdr:to>
      <xdr:col>24</xdr:col>
      <xdr:colOff>114300</xdr:colOff>
      <xdr:row>57</xdr:row>
      <xdr:rowOff>7976</xdr:rowOff>
    </xdr:to>
    <xdr:sp macro="" textlink="">
      <xdr:nvSpPr>
        <xdr:cNvPr id="137" name="楕円 136"/>
        <xdr:cNvSpPr/>
      </xdr:nvSpPr>
      <xdr:spPr>
        <a:xfrm>
          <a:off x="45847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1256</xdr:rowOff>
    </xdr:from>
    <xdr:ext cx="534377" cy="259045"/>
    <xdr:sp macro="" textlink="">
      <xdr:nvSpPr>
        <xdr:cNvPr id="138" name="物件費該当値テキスト"/>
        <xdr:cNvSpPr txBox="1"/>
      </xdr:nvSpPr>
      <xdr:spPr>
        <a:xfrm>
          <a:off x="4686300" y="960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121439</xdr:rowOff>
    </xdr:from>
    <xdr:to>
      <xdr:col>20</xdr:col>
      <xdr:colOff>38100</xdr:colOff>
      <xdr:row>57</xdr:row>
      <xdr:rowOff>51589</xdr:rowOff>
    </xdr:to>
    <xdr:sp macro="" textlink="">
      <xdr:nvSpPr>
        <xdr:cNvPr id="139" name="楕円 138"/>
        <xdr:cNvSpPr/>
      </xdr:nvSpPr>
      <xdr:spPr>
        <a:xfrm>
          <a:off x="3746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42716</xdr:rowOff>
    </xdr:from>
    <xdr:ext cx="534377" cy="259045"/>
    <xdr:sp macro="" textlink="">
      <xdr:nvSpPr>
        <xdr:cNvPr id="140" name="テキスト ボックス 139"/>
        <xdr:cNvSpPr txBox="1"/>
      </xdr:nvSpPr>
      <xdr:spPr>
        <a:xfrm>
          <a:off x="3530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135004</xdr:rowOff>
    </xdr:from>
    <xdr:to>
      <xdr:col>15</xdr:col>
      <xdr:colOff>101600</xdr:colOff>
      <xdr:row>57</xdr:row>
      <xdr:rowOff>65154</xdr:rowOff>
    </xdr:to>
    <xdr:sp macro="" textlink="">
      <xdr:nvSpPr>
        <xdr:cNvPr id="141" name="楕円 140"/>
        <xdr:cNvSpPr/>
      </xdr:nvSpPr>
      <xdr:spPr>
        <a:xfrm>
          <a:off x="2857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56281</xdr:rowOff>
    </xdr:from>
    <xdr:ext cx="534377" cy="259045"/>
    <xdr:sp macro="" textlink="">
      <xdr:nvSpPr>
        <xdr:cNvPr id="142" name="テキスト ボックス 141"/>
        <xdr:cNvSpPr txBox="1"/>
      </xdr:nvSpPr>
      <xdr:spPr>
        <a:xfrm>
          <a:off x="2641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168375</xdr:rowOff>
    </xdr:from>
    <xdr:to>
      <xdr:col>10</xdr:col>
      <xdr:colOff>165100</xdr:colOff>
      <xdr:row>57</xdr:row>
      <xdr:rowOff>98525</xdr:rowOff>
    </xdr:to>
    <xdr:sp macro="" textlink="">
      <xdr:nvSpPr>
        <xdr:cNvPr id="143" name="楕円 142"/>
        <xdr:cNvSpPr/>
      </xdr:nvSpPr>
      <xdr:spPr>
        <a:xfrm>
          <a:off x="1968500" y="9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89652</xdr:rowOff>
    </xdr:from>
    <xdr:ext cx="534377" cy="259045"/>
    <xdr:sp macro="" textlink="">
      <xdr:nvSpPr>
        <xdr:cNvPr id="144" name="テキスト ボックス 143"/>
        <xdr:cNvSpPr txBox="1"/>
      </xdr:nvSpPr>
      <xdr:spPr>
        <a:xfrm>
          <a:off x="1752111" y="9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12104</xdr:rowOff>
    </xdr:from>
    <xdr:to>
      <xdr:col>6</xdr:col>
      <xdr:colOff>38100</xdr:colOff>
      <xdr:row>57</xdr:row>
      <xdr:rowOff>113704</xdr:rowOff>
    </xdr:to>
    <xdr:sp macro="" textlink="">
      <xdr:nvSpPr>
        <xdr:cNvPr id="145" name="楕円 144"/>
        <xdr:cNvSpPr/>
      </xdr:nvSpPr>
      <xdr:spPr>
        <a:xfrm>
          <a:off x="1079500" y="978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104831</xdr:rowOff>
    </xdr:from>
    <xdr:ext cx="534377" cy="259045"/>
    <xdr:sp macro="" textlink="">
      <xdr:nvSpPr>
        <xdr:cNvPr id="146" name="テキスト ボックス 145"/>
        <xdr:cNvSpPr txBox="1"/>
      </xdr:nvSpPr>
      <xdr:spPr>
        <a:xfrm>
          <a:off x="863111" y="98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25476</xdr:rowOff>
    </xdr:from>
    <xdr:to>
      <xdr:col>24</xdr:col>
      <xdr:colOff>63500</xdr:colOff>
      <xdr:row>77</xdr:row>
      <xdr:rowOff>39497</xdr:rowOff>
    </xdr:to>
    <xdr:cxnSp macro="">
      <xdr:nvCxnSpPr>
        <xdr:cNvPr id="175" name="直線コネクタ 174"/>
        <xdr:cNvCxnSpPr/>
      </xdr:nvCxnSpPr>
      <xdr:spPr>
        <a:xfrm>
          <a:off x="3797300" y="13227126"/>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6" name="維持補修費平均値テキスト"/>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25476</xdr:rowOff>
    </xdr:from>
    <xdr:to>
      <xdr:col>19</xdr:col>
      <xdr:colOff>177800</xdr:colOff>
      <xdr:row>77</xdr:row>
      <xdr:rowOff>48870</xdr:rowOff>
    </xdr:to>
    <xdr:cxnSp macro="">
      <xdr:nvCxnSpPr>
        <xdr:cNvPr id="178" name="直線コネクタ 177"/>
        <xdr:cNvCxnSpPr/>
      </xdr:nvCxnSpPr>
      <xdr:spPr>
        <a:xfrm flipV="1">
          <a:off x="2908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0" name="テキスト ボックス 179"/>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32029</xdr:rowOff>
    </xdr:from>
    <xdr:to>
      <xdr:col>15</xdr:col>
      <xdr:colOff>50800</xdr:colOff>
      <xdr:row>77</xdr:row>
      <xdr:rowOff>48870</xdr:rowOff>
    </xdr:to>
    <xdr:cxnSp macro="">
      <xdr:nvCxnSpPr>
        <xdr:cNvPr id="181" name="直線コネクタ 180"/>
        <xdr:cNvCxnSpPr/>
      </xdr:nvCxnSpPr>
      <xdr:spPr>
        <a:xfrm>
          <a:off x="2019300" y="13233679"/>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3" name="テキスト ボックス 182"/>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32029</xdr:rowOff>
    </xdr:from>
    <xdr:to>
      <xdr:col>10</xdr:col>
      <xdr:colOff>114300</xdr:colOff>
      <xdr:row>77</xdr:row>
      <xdr:rowOff>67844</xdr:rowOff>
    </xdr:to>
    <xdr:cxnSp macro="">
      <xdr:nvCxnSpPr>
        <xdr:cNvPr id="184" name="直線コネクタ 183"/>
        <xdr:cNvCxnSpPr/>
      </xdr:nvCxnSpPr>
      <xdr:spPr>
        <a:xfrm flipV="1">
          <a:off x="1130300" y="1323367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6" name="テキスト ボックス 185"/>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88" name="テキスト ボックス 187"/>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160147</xdr:rowOff>
    </xdr:from>
    <xdr:to>
      <xdr:col>24</xdr:col>
      <xdr:colOff>114300</xdr:colOff>
      <xdr:row>77</xdr:row>
      <xdr:rowOff>90297</xdr:rowOff>
    </xdr:to>
    <xdr:sp macro="" textlink="">
      <xdr:nvSpPr>
        <xdr:cNvPr id="194" name="楕円 193"/>
        <xdr:cNvSpPr/>
      </xdr:nvSpPr>
      <xdr:spPr>
        <a:xfrm>
          <a:off x="45847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11574</xdr:rowOff>
    </xdr:from>
    <xdr:ext cx="469744" cy="259045"/>
    <xdr:sp macro="" textlink="">
      <xdr:nvSpPr>
        <xdr:cNvPr id="195" name="維持補修費該当値テキスト"/>
        <xdr:cNvSpPr txBox="1"/>
      </xdr:nvSpPr>
      <xdr:spPr>
        <a:xfrm>
          <a:off x="4686300" y="130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146126</xdr:rowOff>
    </xdr:from>
    <xdr:to>
      <xdr:col>20</xdr:col>
      <xdr:colOff>38100</xdr:colOff>
      <xdr:row>77</xdr:row>
      <xdr:rowOff>76276</xdr:rowOff>
    </xdr:to>
    <xdr:sp macro="" textlink="">
      <xdr:nvSpPr>
        <xdr:cNvPr id="196" name="楕円 195"/>
        <xdr:cNvSpPr/>
      </xdr:nvSpPr>
      <xdr:spPr>
        <a:xfrm>
          <a:off x="3746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92803</xdr:rowOff>
    </xdr:from>
    <xdr:ext cx="469744" cy="259045"/>
    <xdr:sp macro="" textlink="">
      <xdr:nvSpPr>
        <xdr:cNvPr id="197" name="テキスト ボックス 196"/>
        <xdr:cNvSpPr txBox="1"/>
      </xdr:nvSpPr>
      <xdr:spPr>
        <a:xfrm>
          <a:off x="3562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169520</xdr:rowOff>
    </xdr:from>
    <xdr:to>
      <xdr:col>15</xdr:col>
      <xdr:colOff>101600</xdr:colOff>
      <xdr:row>77</xdr:row>
      <xdr:rowOff>99670</xdr:rowOff>
    </xdr:to>
    <xdr:sp macro="" textlink="">
      <xdr:nvSpPr>
        <xdr:cNvPr id="198" name="楕円 197"/>
        <xdr:cNvSpPr/>
      </xdr:nvSpPr>
      <xdr:spPr>
        <a:xfrm>
          <a:off x="2857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116197</xdr:rowOff>
    </xdr:from>
    <xdr:ext cx="469744" cy="259045"/>
    <xdr:sp macro="" textlink="">
      <xdr:nvSpPr>
        <xdr:cNvPr id="199" name="テキスト ボックス 198"/>
        <xdr:cNvSpPr txBox="1"/>
      </xdr:nvSpPr>
      <xdr:spPr>
        <a:xfrm>
          <a:off x="2673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152679</xdr:rowOff>
    </xdr:from>
    <xdr:to>
      <xdr:col>10</xdr:col>
      <xdr:colOff>165100</xdr:colOff>
      <xdr:row>77</xdr:row>
      <xdr:rowOff>82829</xdr:rowOff>
    </xdr:to>
    <xdr:sp macro="" textlink="">
      <xdr:nvSpPr>
        <xdr:cNvPr id="200" name="楕円 199"/>
        <xdr:cNvSpPr/>
      </xdr:nvSpPr>
      <xdr:spPr>
        <a:xfrm>
          <a:off x="1968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99356</xdr:rowOff>
    </xdr:from>
    <xdr:ext cx="469744" cy="259045"/>
    <xdr:sp macro="" textlink="">
      <xdr:nvSpPr>
        <xdr:cNvPr id="201" name="テキスト ボックス 200"/>
        <xdr:cNvSpPr txBox="1"/>
      </xdr:nvSpPr>
      <xdr:spPr>
        <a:xfrm>
          <a:off x="1784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17044</xdr:rowOff>
    </xdr:from>
    <xdr:to>
      <xdr:col>6</xdr:col>
      <xdr:colOff>38100</xdr:colOff>
      <xdr:row>77</xdr:row>
      <xdr:rowOff>118644</xdr:rowOff>
    </xdr:to>
    <xdr:sp macro="" textlink="">
      <xdr:nvSpPr>
        <xdr:cNvPr id="202" name="楕円 201"/>
        <xdr:cNvSpPr/>
      </xdr:nvSpPr>
      <xdr:spPr>
        <a:xfrm>
          <a:off x="1079500" y="13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135171</xdr:rowOff>
    </xdr:from>
    <xdr:ext cx="469744" cy="259045"/>
    <xdr:sp macro="" textlink="">
      <xdr:nvSpPr>
        <xdr:cNvPr id="203" name="テキスト ボックス 202"/>
        <xdr:cNvSpPr txBox="1"/>
      </xdr:nvSpPr>
      <xdr:spPr>
        <a:xfrm>
          <a:off x="895428" y="12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28" name="直線コネクタ 227"/>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29" name="扶助費最小値テキスト"/>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0" name="直線コネクタ 229"/>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1" name="扶助費最大値テキスト"/>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2" name="直線コネクタ 231"/>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70225</xdr:rowOff>
    </xdr:from>
    <xdr:to>
      <xdr:col>24</xdr:col>
      <xdr:colOff>63500</xdr:colOff>
      <xdr:row>95</xdr:row>
      <xdr:rowOff>85370</xdr:rowOff>
    </xdr:to>
    <xdr:cxnSp macro="">
      <xdr:nvCxnSpPr>
        <xdr:cNvPr id="233" name="直線コネクタ 232"/>
        <xdr:cNvCxnSpPr/>
      </xdr:nvCxnSpPr>
      <xdr:spPr>
        <a:xfrm flipV="1">
          <a:off x="3797300" y="15843625"/>
          <a:ext cx="838200" cy="52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4" name="扶助費平均値テキスト"/>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5" name="フローチャート: 判断 234"/>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85370</xdr:rowOff>
    </xdr:from>
    <xdr:to>
      <xdr:col>19</xdr:col>
      <xdr:colOff>177800</xdr:colOff>
      <xdr:row>96</xdr:row>
      <xdr:rowOff>7359</xdr:rowOff>
    </xdr:to>
    <xdr:cxnSp macro="">
      <xdr:nvCxnSpPr>
        <xdr:cNvPr id="236" name="直線コネクタ 235"/>
        <xdr:cNvCxnSpPr/>
      </xdr:nvCxnSpPr>
      <xdr:spPr>
        <a:xfrm flipV="1">
          <a:off x="2908300" y="16373120"/>
          <a:ext cx="889000" cy="9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37" name="フローチャート: 判断 236"/>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38" name="テキスト ボックス 237"/>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7359</xdr:rowOff>
    </xdr:from>
    <xdr:to>
      <xdr:col>15</xdr:col>
      <xdr:colOff>50800</xdr:colOff>
      <xdr:row>96</xdr:row>
      <xdr:rowOff>104153</xdr:rowOff>
    </xdr:to>
    <xdr:cxnSp macro="">
      <xdr:nvCxnSpPr>
        <xdr:cNvPr id="239" name="直線コネクタ 238"/>
        <xdr:cNvCxnSpPr/>
      </xdr:nvCxnSpPr>
      <xdr:spPr>
        <a:xfrm flipV="1">
          <a:off x="2019300" y="16466559"/>
          <a:ext cx="8890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0" name="フローチャート: 判断 239"/>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1" name="テキスト ボックス 240"/>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104153</xdr:rowOff>
    </xdr:from>
    <xdr:to>
      <xdr:col>10</xdr:col>
      <xdr:colOff>114300</xdr:colOff>
      <xdr:row>96</xdr:row>
      <xdr:rowOff>123965</xdr:rowOff>
    </xdr:to>
    <xdr:cxnSp macro="">
      <xdr:nvCxnSpPr>
        <xdr:cNvPr id="242" name="直線コネクタ 241"/>
        <xdr:cNvCxnSpPr/>
      </xdr:nvCxnSpPr>
      <xdr:spPr>
        <a:xfrm flipV="1">
          <a:off x="1130300" y="16563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3" name="フローチャート: 判断 242"/>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4" name="テキスト ボックス 243"/>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5" name="フローチャート: 判断 244"/>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6" name="テキスト ボックス 245"/>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19425</xdr:rowOff>
    </xdr:from>
    <xdr:to>
      <xdr:col>24</xdr:col>
      <xdr:colOff>114300</xdr:colOff>
      <xdr:row>92</xdr:row>
      <xdr:rowOff>121025</xdr:rowOff>
    </xdr:to>
    <xdr:sp macro="" textlink="">
      <xdr:nvSpPr>
        <xdr:cNvPr id="252" name="楕円 251"/>
        <xdr:cNvSpPr/>
      </xdr:nvSpPr>
      <xdr:spPr>
        <a:xfrm>
          <a:off x="4584700" y="157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42302</xdr:rowOff>
    </xdr:from>
    <xdr:ext cx="599010" cy="259045"/>
    <xdr:sp macro="" textlink="">
      <xdr:nvSpPr>
        <xdr:cNvPr id="253" name="扶助費該当値テキスト"/>
        <xdr:cNvSpPr txBox="1"/>
      </xdr:nvSpPr>
      <xdr:spPr>
        <a:xfrm>
          <a:off x="4686300" y="156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34570</xdr:rowOff>
    </xdr:from>
    <xdr:to>
      <xdr:col>20</xdr:col>
      <xdr:colOff>38100</xdr:colOff>
      <xdr:row>95</xdr:row>
      <xdr:rowOff>136170</xdr:rowOff>
    </xdr:to>
    <xdr:sp macro="" textlink="">
      <xdr:nvSpPr>
        <xdr:cNvPr id="254" name="楕円 253"/>
        <xdr:cNvSpPr/>
      </xdr:nvSpPr>
      <xdr:spPr>
        <a:xfrm>
          <a:off x="3746500" y="16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152697</xdr:rowOff>
    </xdr:from>
    <xdr:ext cx="599010" cy="259045"/>
    <xdr:sp macro="" textlink="">
      <xdr:nvSpPr>
        <xdr:cNvPr id="255" name="テキスト ボックス 254"/>
        <xdr:cNvSpPr txBox="1"/>
      </xdr:nvSpPr>
      <xdr:spPr>
        <a:xfrm>
          <a:off x="3497795" y="160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128009</xdr:rowOff>
    </xdr:from>
    <xdr:to>
      <xdr:col>15</xdr:col>
      <xdr:colOff>101600</xdr:colOff>
      <xdr:row>96</xdr:row>
      <xdr:rowOff>58159</xdr:rowOff>
    </xdr:to>
    <xdr:sp macro="" textlink="">
      <xdr:nvSpPr>
        <xdr:cNvPr id="256" name="楕円 255"/>
        <xdr:cNvSpPr/>
      </xdr:nvSpPr>
      <xdr:spPr>
        <a:xfrm>
          <a:off x="2857500" y="1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74686</xdr:rowOff>
    </xdr:from>
    <xdr:ext cx="599010" cy="259045"/>
    <xdr:sp macro="" textlink="">
      <xdr:nvSpPr>
        <xdr:cNvPr id="257" name="テキスト ボックス 256"/>
        <xdr:cNvSpPr txBox="1"/>
      </xdr:nvSpPr>
      <xdr:spPr>
        <a:xfrm>
          <a:off x="2608795" y="161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53353</xdr:rowOff>
    </xdr:from>
    <xdr:to>
      <xdr:col>10</xdr:col>
      <xdr:colOff>165100</xdr:colOff>
      <xdr:row>96</xdr:row>
      <xdr:rowOff>154953</xdr:rowOff>
    </xdr:to>
    <xdr:sp macro="" textlink="">
      <xdr:nvSpPr>
        <xdr:cNvPr id="258" name="楕円 257"/>
        <xdr:cNvSpPr/>
      </xdr:nvSpPr>
      <xdr:spPr>
        <a:xfrm>
          <a:off x="1968500" y="165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30</xdr:rowOff>
    </xdr:from>
    <xdr:ext cx="599010" cy="259045"/>
    <xdr:sp macro="" textlink="">
      <xdr:nvSpPr>
        <xdr:cNvPr id="259" name="テキスト ボックス 258"/>
        <xdr:cNvSpPr txBox="1"/>
      </xdr:nvSpPr>
      <xdr:spPr>
        <a:xfrm>
          <a:off x="1719795" y="1628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73165</xdr:rowOff>
    </xdr:from>
    <xdr:to>
      <xdr:col>6</xdr:col>
      <xdr:colOff>38100</xdr:colOff>
      <xdr:row>97</xdr:row>
      <xdr:rowOff>3315</xdr:rowOff>
    </xdr:to>
    <xdr:sp macro="" textlink="">
      <xdr:nvSpPr>
        <xdr:cNvPr id="260" name="楕円 259"/>
        <xdr:cNvSpPr/>
      </xdr:nvSpPr>
      <xdr:spPr>
        <a:xfrm>
          <a:off x="1079500" y="165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19842</xdr:rowOff>
    </xdr:from>
    <xdr:ext cx="599010" cy="259045"/>
    <xdr:sp macro="" textlink="">
      <xdr:nvSpPr>
        <xdr:cNvPr id="261" name="テキスト ボックス 260"/>
        <xdr:cNvSpPr txBox="1"/>
      </xdr:nvSpPr>
      <xdr:spPr>
        <a:xfrm>
          <a:off x="830795" y="1630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127965</xdr:rowOff>
    </xdr:from>
    <xdr:to>
      <xdr:col>55</xdr:col>
      <xdr:colOff>0</xdr:colOff>
      <xdr:row>37</xdr:row>
      <xdr:rowOff>60287</xdr:rowOff>
    </xdr:to>
    <xdr:cxnSp macro="">
      <xdr:nvCxnSpPr>
        <xdr:cNvPr id="290" name="直線コネクタ 289"/>
        <xdr:cNvCxnSpPr/>
      </xdr:nvCxnSpPr>
      <xdr:spPr>
        <a:xfrm>
          <a:off x="9639300" y="5100015"/>
          <a:ext cx="8382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127965</xdr:rowOff>
    </xdr:from>
    <xdr:to>
      <xdr:col>50</xdr:col>
      <xdr:colOff>114300</xdr:colOff>
      <xdr:row>37</xdr:row>
      <xdr:rowOff>106007</xdr:rowOff>
    </xdr:to>
    <xdr:cxnSp macro="">
      <xdr:nvCxnSpPr>
        <xdr:cNvPr id="293" name="直線コネクタ 292"/>
        <xdr:cNvCxnSpPr/>
      </xdr:nvCxnSpPr>
      <xdr:spPr>
        <a:xfrm flipV="1">
          <a:off x="8750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22013</xdr:rowOff>
    </xdr:from>
    <xdr:ext cx="599010" cy="259045"/>
    <xdr:sp macro="" textlink="">
      <xdr:nvSpPr>
        <xdr:cNvPr id="295" name="テキスト ボックス 294"/>
        <xdr:cNvSpPr txBox="1"/>
      </xdr:nvSpPr>
      <xdr:spPr>
        <a:xfrm>
          <a:off x="9339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106007</xdr:rowOff>
    </xdr:from>
    <xdr:to>
      <xdr:col>45</xdr:col>
      <xdr:colOff>177800</xdr:colOff>
      <xdr:row>37</xdr:row>
      <xdr:rowOff>111976</xdr:rowOff>
    </xdr:to>
    <xdr:cxnSp macro="">
      <xdr:nvCxnSpPr>
        <xdr:cNvPr id="296" name="直線コネクタ 295"/>
        <xdr:cNvCxnSpPr/>
      </xdr:nvCxnSpPr>
      <xdr:spPr>
        <a:xfrm flipV="1">
          <a:off x="7861300" y="6449657"/>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111976</xdr:rowOff>
    </xdr:from>
    <xdr:to>
      <xdr:col>41</xdr:col>
      <xdr:colOff>50800</xdr:colOff>
      <xdr:row>37</xdr:row>
      <xdr:rowOff>129756</xdr:rowOff>
    </xdr:to>
    <xdr:cxnSp macro="">
      <xdr:nvCxnSpPr>
        <xdr:cNvPr id="299" name="直線コネクタ 298"/>
        <xdr:cNvCxnSpPr/>
      </xdr:nvCxnSpPr>
      <xdr:spPr>
        <a:xfrm flipV="1">
          <a:off x="6972300" y="6455626"/>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165523</xdr:rowOff>
    </xdr:from>
    <xdr:ext cx="534377" cy="259045"/>
    <xdr:sp macro="" textlink="">
      <xdr:nvSpPr>
        <xdr:cNvPr id="301" name="テキスト ボックス 300"/>
        <xdr:cNvSpPr txBox="1"/>
      </xdr:nvSpPr>
      <xdr:spPr>
        <a:xfrm>
          <a:off x="7594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9821</xdr:rowOff>
    </xdr:from>
    <xdr:ext cx="534377" cy="259045"/>
    <xdr:sp macro="" textlink="">
      <xdr:nvSpPr>
        <xdr:cNvPr id="303" name="テキスト ボックス 302"/>
        <xdr:cNvSpPr txBox="1"/>
      </xdr:nvSpPr>
      <xdr:spPr>
        <a:xfrm>
          <a:off x="6705111" y="65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9487</xdr:rowOff>
    </xdr:from>
    <xdr:to>
      <xdr:col>55</xdr:col>
      <xdr:colOff>50800</xdr:colOff>
      <xdr:row>37</xdr:row>
      <xdr:rowOff>111087</xdr:rowOff>
    </xdr:to>
    <xdr:sp macro="" textlink="">
      <xdr:nvSpPr>
        <xdr:cNvPr id="309" name="楕円 308"/>
        <xdr:cNvSpPr/>
      </xdr:nvSpPr>
      <xdr:spPr>
        <a:xfrm>
          <a:off x="104267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123156</xdr:rowOff>
    </xdr:from>
    <xdr:ext cx="534377" cy="259045"/>
    <xdr:sp macro="" textlink="">
      <xdr:nvSpPr>
        <xdr:cNvPr id="310" name="補助費等該当値テキスト"/>
        <xdr:cNvSpPr txBox="1"/>
      </xdr:nvSpPr>
      <xdr:spPr>
        <a:xfrm>
          <a:off x="10528300" y="62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77165</xdr:rowOff>
    </xdr:from>
    <xdr:to>
      <xdr:col>50</xdr:col>
      <xdr:colOff>165100</xdr:colOff>
      <xdr:row>30</xdr:row>
      <xdr:rowOff>7315</xdr:rowOff>
    </xdr:to>
    <xdr:sp macro="" textlink="">
      <xdr:nvSpPr>
        <xdr:cNvPr id="311" name="楕円 310"/>
        <xdr:cNvSpPr/>
      </xdr:nvSpPr>
      <xdr:spPr>
        <a:xfrm>
          <a:off x="9588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23842</xdr:rowOff>
    </xdr:from>
    <xdr:ext cx="599010" cy="259045"/>
    <xdr:sp macro="" textlink="">
      <xdr:nvSpPr>
        <xdr:cNvPr id="312" name="テキスト ボックス 311"/>
        <xdr:cNvSpPr txBox="1"/>
      </xdr:nvSpPr>
      <xdr:spPr>
        <a:xfrm>
          <a:off x="9339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55207</xdr:rowOff>
    </xdr:from>
    <xdr:to>
      <xdr:col>46</xdr:col>
      <xdr:colOff>38100</xdr:colOff>
      <xdr:row>37</xdr:row>
      <xdr:rowOff>156807</xdr:rowOff>
    </xdr:to>
    <xdr:sp macro="" textlink="">
      <xdr:nvSpPr>
        <xdr:cNvPr id="313" name="楕円 312"/>
        <xdr:cNvSpPr/>
      </xdr:nvSpPr>
      <xdr:spPr>
        <a:xfrm>
          <a:off x="8699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147934</xdr:rowOff>
    </xdr:from>
    <xdr:ext cx="534377" cy="259045"/>
    <xdr:sp macro="" textlink="">
      <xdr:nvSpPr>
        <xdr:cNvPr id="314" name="テキスト ボックス 313"/>
        <xdr:cNvSpPr txBox="1"/>
      </xdr:nvSpPr>
      <xdr:spPr>
        <a:xfrm>
          <a:off x="8483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61176</xdr:rowOff>
    </xdr:from>
    <xdr:to>
      <xdr:col>41</xdr:col>
      <xdr:colOff>101600</xdr:colOff>
      <xdr:row>37</xdr:row>
      <xdr:rowOff>162776</xdr:rowOff>
    </xdr:to>
    <xdr:sp macro="" textlink="">
      <xdr:nvSpPr>
        <xdr:cNvPr id="315" name="楕円 314"/>
        <xdr:cNvSpPr/>
      </xdr:nvSpPr>
      <xdr:spPr>
        <a:xfrm>
          <a:off x="7810500" y="64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7853</xdr:rowOff>
    </xdr:from>
    <xdr:ext cx="534377" cy="259045"/>
    <xdr:sp macro="" textlink="">
      <xdr:nvSpPr>
        <xdr:cNvPr id="316" name="テキスト ボックス 315"/>
        <xdr:cNvSpPr txBox="1"/>
      </xdr:nvSpPr>
      <xdr:spPr>
        <a:xfrm>
          <a:off x="7594111" y="61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78956</xdr:rowOff>
    </xdr:from>
    <xdr:to>
      <xdr:col>36</xdr:col>
      <xdr:colOff>165100</xdr:colOff>
      <xdr:row>38</xdr:row>
      <xdr:rowOff>9106</xdr:rowOff>
    </xdr:to>
    <xdr:sp macro="" textlink="">
      <xdr:nvSpPr>
        <xdr:cNvPr id="317" name="楕円 316"/>
        <xdr:cNvSpPr/>
      </xdr:nvSpPr>
      <xdr:spPr>
        <a:xfrm>
          <a:off x="6921500" y="64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25633</xdr:rowOff>
    </xdr:from>
    <xdr:ext cx="534377" cy="259045"/>
    <xdr:sp macro="" textlink="">
      <xdr:nvSpPr>
        <xdr:cNvPr id="318" name="テキスト ボックス 317"/>
        <xdr:cNvSpPr txBox="1"/>
      </xdr:nvSpPr>
      <xdr:spPr>
        <a:xfrm>
          <a:off x="6705111" y="619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164256</xdr:rowOff>
    </xdr:from>
    <xdr:to>
      <xdr:col>55</xdr:col>
      <xdr:colOff>0</xdr:colOff>
      <xdr:row>57</xdr:row>
      <xdr:rowOff>50752</xdr:rowOff>
    </xdr:to>
    <xdr:cxnSp macro="">
      <xdr:nvCxnSpPr>
        <xdr:cNvPr id="345" name="直線コネクタ 344"/>
        <xdr:cNvCxnSpPr/>
      </xdr:nvCxnSpPr>
      <xdr:spPr>
        <a:xfrm>
          <a:off x="9639300" y="9765456"/>
          <a:ext cx="8382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46" name="普通建設事業費平均値テキスト"/>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164256</xdr:rowOff>
    </xdr:from>
    <xdr:to>
      <xdr:col>50</xdr:col>
      <xdr:colOff>114300</xdr:colOff>
      <xdr:row>57</xdr:row>
      <xdr:rowOff>65131</xdr:rowOff>
    </xdr:to>
    <xdr:cxnSp macro="">
      <xdr:nvCxnSpPr>
        <xdr:cNvPr id="348" name="直線コネクタ 347"/>
        <xdr:cNvCxnSpPr/>
      </xdr:nvCxnSpPr>
      <xdr:spPr>
        <a:xfrm flipV="1">
          <a:off x="8750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122351</xdr:rowOff>
    </xdr:from>
    <xdr:ext cx="534377" cy="259045"/>
    <xdr:sp macro="" textlink="">
      <xdr:nvSpPr>
        <xdr:cNvPr id="350" name="テキスト ボックス 349"/>
        <xdr:cNvSpPr txBox="1"/>
      </xdr:nvSpPr>
      <xdr:spPr>
        <a:xfrm>
          <a:off x="9372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65131</xdr:rowOff>
    </xdr:from>
    <xdr:to>
      <xdr:col>45</xdr:col>
      <xdr:colOff>177800</xdr:colOff>
      <xdr:row>57</xdr:row>
      <xdr:rowOff>97524</xdr:rowOff>
    </xdr:to>
    <xdr:cxnSp macro="">
      <xdr:nvCxnSpPr>
        <xdr:cNvPr id="351" name="直線コネクタ 350"/>
        <xdr:cNvCxnSpPr/>
      </xdr:nvCxnSpPr>
      <xdr:spPr>
        <a:xfrm flipV="1">
          <a:off x="7861300" y="983778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116791</xdr:rowOff>
    </xdr:from>
    <xdr:ext cx="534377" cy="259045"/>
    <xdr:sp macro="" textlink="">
      <xdr:nvSpPr>
        <xdr:cNvPr id="353" name="テキスト ボックス 352"/>
        <xdr:cNvSpPr txBox="1"/>
      </xdr:nvSpPr>
      <xdr:spPr>
        <a:xfrm>
          <a:off x="8483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59558</xdr:rowOff>
    </xdr:from>
    <xdr:to>
      <xdr:col>41</xdr:col>
      <xdr:colOff>50800</xdr:colOff>
      <xdr:row>57</xdr:row>
      <xdr:rowOff>97524</xdr:rowOff>
    </xdr:to>
    <xdr:cxnSp macro="">
      <xdr:nvCxnSpPr>
        <xdr:cNvPr id="354" name="直線コネクタ 353"/>
        <xdr:cNvCxnSpPr/>
      </xdr:nvCxnSpPr>
      <xdr:spPr>
        <a:xfrm>
          <a:off x="6972300" y="9832208"/>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6" name="テキスト ボックス 355"/>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139629</xdr:rowOff>
    </xdr:from>
    <xdr:ext cx="534377" cy="259045"/>
    <xdr:sp macro="" textlink="">
      <xdr:nvSpPr>
        <xdr:cNvPr id="358" name="テキスト ボックス 357"/>
        <xdr:cNvSpPr txBox="1"/>
      </xdr:nvSpPr>
      <xdr:spPr>
        <a:xfrm>
          <a:off x="6705111" y="991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171402</xdr:rowOff>
    </xdr:from>
    <xdr:to>
      <xdr:col>55</xdr:col>
      <xdr:colOff>50800</xdr:colOff>
      <xdr:row>57</xdr:row>
      <xdr:rowOff>101552</xdr:rowOff>
    </xdr:to>
    <xdr:sp macro="" textlink="">
      <xdr:nvSpPr>
        <xdr:cNvPr id="364" name="楕円 363"/>
        <xdr:cNvSpPr/>
      </xdr:nvSpPr>
      <xdr:spPr>
        <a:xfrm>
          <a:off x="104267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22829</xdr:rowOff>
    </xdr:from>
    <xdr:ext cx="534377" cy="259045"/>
    <xdr:sp macro="" textlink="">
      <xdr:nvSpPr>
        <xdr:cNvPr id="365" name="普通建設事業費該当値テキスト"/>
        <xdr:cNvSpPr txBox="1"/>
      </xdr:nvSpPr>
      <xdr:spPr>
        <a:xfrm>
          <a:off x="10528300" y="962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113456</xdr:rowOff>
    </xdr:from>
    <xdr:to>
      <xdr:col>50</xdr:col>
      <xdr:colOff>165100</xdr:colOff>
      <xdr:row>57</xdr:row>
      <xdr:rowOff>43606</xdr:rowOff>
    </xdr:to>
    <xdr:sp macro="" textlink="">
      <xdr:nvSpPr>
        <xdr:cNvPr id="366" name="楕円 365"/>
        <xdr:cNvSpPr/>
      </xdr:nvSpPr>
      <xdr:spPr>
        <a:xfrm>
          <a:off x="9588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60133</xdr:rowOff>
    </xdr:from>
    <xdr:ext cx="534377" cy="259045"/>
    <xdr:sp macro="" textlink="">
      <xdr:nvSpPr>
        <xdr:cNvPr id="367" name="テキスト ボックス 366"/>
        <xdr:cNvSpPr txBox="1"/>
      </xdr:nvSpPr>
      <xdr:spPr>
        <a:xfrm>
          <a:off x="9372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14331</xdr:rowOff>
    </xdr:from>
    <xdr:to>
      <xdr:col>46</xdr:col>
      <xdr:colOff>38100</xdr:colOff>
      <xdr:row>57</xdr:row>
      <xdr:rowOff>115931</xdr:rowOff>
    </xdr:to>
    <xdr:sp macro="" textlink="">
      <xdr:nvSpPr>
        <xdr:cNvPr id="368" name="楕円 367"/>
        <xdr:cNvSpPr/>
      </xdr:nvSpPr>
      <xdr:spPr>
        <a:xfrm>
          <a:off x="8699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132458</xdr:rowOff>
    </xdr:from>
    <xdr:ext cx="534377" cy="259045"/>
    <xdr:sp macro="" textlink="">
      <xdr:nvSpPr>
        <xdr:cNvPr id="369" name="テキスト ボックス 368"/>
        <xdr:cNvSpPr txBox="1"/>
      </xdr:nvSpPr>
      <xdr:spPr>
        <a:xfrm>
          <a:off x="8483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46724</xdr:rowOff>
    </xdr:from>
    <xdr:to>
      <xdr:col>41</xdr:col>
      <xdr:colOff>101600</xdr:colOff>
      <xdr:row>57</xdr:row>
      <xdr:rowOff>148324</xdr:rowOff>
    </xdr:to>
    <xdr:sp macro="" textlink="">
      <xdr:nvSpPr>
        <xdr:cNvPr id="370" name="楕円 369"/>
        <xdr:cNvSpPr/>
      </xdr:nvSpPr>
      <xdr:spPr>
        <a:xfrm>
          <a:off x="7810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139451</xdr:rowOff>
    </xdr:from>
    <xdr:ext cx="534377" cy="259045"/>
    <xdr:sp macro="" textlink="">
      <xdr:nvSpPr>
        <xdr:cNvPr id="371" name="テキスト ボックス 370"/>
        <xdr:cNvSpPr txBox="1"/>
      </xdr:nvSpPr>
      <xdr:spPr>
        <a:xfrm>
          <a:off x="7594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8758</xdr:rowOff>
    </xdr:from>
    <xdr:to>
      <xdr:col>36</xdr:col>
      <xdr:colOff>165100</xdr:colOff>
      <xdr:row>57</xdr:row>
      <xdr:rowOff>110358</xdr:rowOff>
    </xdr:to>
    <xdr:sp macro="" textlink="">
      <xdr:nvSpPr>
        <xdr:cNvPr id="372" name="楕円 371"/>
        <xdr:cNvSpPr/>
      </xdr:nvSpPr>
      <xdr:spPr>
        <a:xfrm>
          <a:off x="6921500" y="97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126885</xdr:rowOff>
    </xdr:from>
    <xdr:ext cx="534377" cy="259045"/>
    <xdr:sp macro="" textlink="">
      <xdr:nvSpPr>
        <xdr:cNvPr id="373" name="テキスト ボックス 372"/>
        <xdr:cNvSpPr txBox="1"/>
      </xdr:nvSpPr>
      <xdr:spPr>
        <a:xfrm>
          <a:off x="6705111" y="95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36430</xdr:rowOff>
    </xdr:from>
    <xdr:to>
      <xdr:col>55</xdr:col>
      <xdr:colOff>0</xdr:colOff>
      <xdr:row>78</xdr:row>
      <xdr:rowOff>5855</xdr:rowOff>
    </xdr:to>
    <xdr:cxnSp macro="">
      <xdr:nvCxnSpPr>
        <xdr:cNvPr id="402" name="直線コネクタ 401"/>
        <xdr:cNvCxnSpPr/>
      </xdr:nvCxnSpPr>
      <xdr:spPr>
        <a:xfrm flipV="1">
          <a:off x="9639300" y="13238080"/>
          <a:ext cx="8382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126058</xdr:rowOff>
    </xdr:from>
    <xdr:ext cx="469744" cy="259045"/>
    <xdr:sp macro="" textlink="">
      <xdr:nvSpPr>
        <xdr:cNvPr id="403" name="普通建設事業費 （ うち新規整備　）平均値テキスト"/>
        <xdr:cNvSpPr txBox="1"/>
      </xdr:nvSpPr>
      <xdr:spPr>
        <a:xfrm>
          <a:off x="10528300" y="13327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171151</xdr:rowOff>
    </xdr:from>
    <xdr:to>
      <xdr:col>50</xdr:col>
      <xdr:colOff>114300</xdr:colOff>
      <xdr:row>78</xdr:row>
      <xdr:rowOff>5855</xdr:rowOff>
    </xdr:to>
    <xdr:cxnSp macro="">
      <xdr:nvCxnSpPr>
        <xdr:cNvPr id="405" name="直線コネクタ 404"/>
        <xdr:cNvCxnSpPr/>
      </xdr:nvCxnSpPr>
      <xdr:spPr>
        <a:xfrm>
          <a:off x="8750300" y="13372801"/>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110952</xdr:rowOff>
    </xdr:from>
    <xdr:ext cx="469744" cy="259045"/>
    <xdr:sp macro="" textlink="">
      <xdr:nvSpPr>
        <xdr:cNvPr id="407" name="テキスト ボックス 406"/>
        <xdr:cNvSpPr txBox="1"/>
      </xdr:nvSpPr>
      <xdr:spPr>
        <a:xfrm>
          <a:off x="940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119526</xdr:rowOff>
    </xdr:from>
    <xdr:to>
      <xdr:col>45</xdr:col>
      <xdr:colOff>177800</xdr:colOff>
      <xdr:row>77</xdr:row>
      <xdr:rowOff>171151</xdr:rowOff>
    </xdr:to>
    <xdr:cxnSp macro="">
      <xdr:nvCxnSpPr>
        <xdr:cNvPr id="408" name="直線コネクタ 407"/>
        <xdr:cNvCxnSpPr/>
      </xdr:nvCxnSpPr>
      <xdr:spPr>
        <a:xfrm>
          <a:off x="7861300" y="133211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10" name="テキスト ボックス 409"/>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119526</xdr:rowOff>
    </xdr:from>
    <xdr:to>
      <xdr:col>41</xdr:col>
      <xdr:colOff>50800</xdr:colOff>
      <xdr:row>78</xdr:row>
      <xdr:rowOff>14294</xdr:rowOff>
    </xdr:to>
    <xdr:cxnSp macro="">
      <xdr:nvCxnSpPr>
        <xdr:cNvPr id="411" name="直線コネクタ 410"/>
        <xdr:cNvCxnSpPr/>
      </xdr:nvCxnSpPr>
      <xdr:spPr>
        <a:xfrm flipV="1">
          <a:off x="6972300" y="13321176"/>
          <a:ext cx="889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145432</xdr:rowOff>
    </xdr:from>
    <xdr:ext cx="469744" cy="259045"/>
    <xdr:sp macro="" textlink="">
      <xdr:nvSpPr>
        <xdr:cNvPr id="413" name="テキスト ボックス 412"/>
        <xdr:cNvSpPr txBox="1"/>
      </xdr:nvSpPr>
      <xdr:spPr>
        <a:xfrm>
          <a:off x="7626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129221</xdr:rowOff>
    </xdr:from>
    <xdr:ext cx="469744" cy="259045"/>
    <xdr:sp macro="" textlink="">
      <xdr:nvSpPr>
        <xdr:cNvPr id="415" name="テキスト ボックス 414"/>
        <xdr:cNvSpPr txBox="1"/>
      </xdr:nvSpPr>
      <xdr:spPr>
        <a:xfrm>
          <a:off x="6737428" y="1350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157080</xdr:rowOff>
    </xdr:from>
    <xdr:to>
      <xdr:col>55</xdr:col>
      <xdr:colOff>50800</xdr:colOff>
      <xdr:row>77</xdr:row>
      <xdr:rowOff>87230</xdr:rowOff>
    </xdr:to>
    <xdr:sp macro="" textlink="">
      <xdr:nvSpPr>
        <xdr:cNvPr id="421" name="楕円 420"/>
        <xdr:cNvSpPr/>
      </xdr:nvSpPr>
      <xdr:spPr>
        <a:xfrm>
          <a:off x="10426700" y="13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8507</xdr:rowOff>
    </xdr:from>
    <xdr:ext cx="534377" cy="259045"/>
    <xdr:sp macro="" textlink="">
      <xdr:nvSpPr>
        <xdr:cNvPr id="422" name="普通建設事業費 （ うち新規整備　）該当値テキスト"/>
        <xdr:cNvSpPr txBox="1"/>
      </xdr:nvSpPr>
      <xdr:spPr>
        <a:xfrm>
          <a:off x="10528300" y="130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126505</xdr:rowOff>
    </xdr:from>
    <xdr:to>
      <xdr:col>50</xdr:col>
      <xdr:colOff>165100</xdr:colOff>
      <xdr:row>78</xdr:row>
      <xdr:rowOff>56655</xdr:rowOff>
    </xdr:to>
    <xdr:sp macro="" textlink="">
      <xdr:nvSpPr>
        <xdr:cNvPr id="423" name="楕円 422"/>
        <xdr:cNvSpPr/>
      </xdr:nvSpPr>
      <xdr:spPr>
        <a:xfrm>
          <a:off x="9588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73182</xdr:rowOff>
    </xdr:from>
    <xdr:ext cx="534377" cy="259045"/>
    <xdr:sp macro="" textlink="">
      <xdr:nvSpPr>
        <xdr:cNvPr id="424" name="テキスト ボックス 423"/>
        <xdr:cNvSpPr txBox="1"/>
      </xdr:nvSpPr>
      <xdr:spPr>
        <a:xfrm>
          <a:off x="9372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120351</xdr:rowOff>
    </xdr:from>
    <xdr:to>
      <xdr:col>46</xdr:col>
      <xdr:colOff>38100</xdr:colOff>
      <xdr:row>78</xdr:row>
      <xdr:rowOff>50501</xdr:rowOff>
    </xdr:to>
    <xdr:sp macro="" textlink="">
      <xdr:nvSpPr>
        <xdr:cNvPr id="425" name="楕円 424"/>
        <xdr:cNvSpPr/>
      </xdr:nvSpPr>
      <xdr:spPr>
        <a:xfrm>
          <a:off x="8699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67028</xdr:rowOff>
    </xdr:from>
    <xdr:ext cx="534377" cy="259045"/>
    <xdr:sp macro="" textlink="">
      <xdr:nvSpPr>
        <xdr:cNvPr id="426" name="テキスト ボックス 425"/>
        <xdr:cNvSpPr txBox="1"/>
      </xdr:nvSpPr>
      <xdr:spPr>
        <a:xfrm>
          <a:off x="8483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68726</xdr:rowOff>
    </xdr:from>
    <xdr:to>
      <xdr:col>41</xdr:col>
      <xdr:colOff>101600</xdr:colOff>
      <xdr:row>77</xdr:row>
      <xdr:rowOff>170326</xdr:rowOff>
    </xdr:to>
    <xdr:sp macro="" textlink="">
      <xdr:nvSpPr>
        <xdr:cNvPr id="427" name="楕円 426"/>
        <xdr:cNvSpPr/>
      </xdr:nvSpPr>
      <xdr:spPr>
        <a:xfrm>
          <a:off x="7810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15403</xdr:rowOff>
    </xdr:from>
    <xdr:ext cx="534377" cy="259045"/>
    <xdr:sp macro="" textlink="">
      <xdr:nvSpPr>
        <xdr:cNvPr id="428" name="テキスト ボックス 427"/>
        <xdr:cNvSpPr txBox="1"/>
      </xdr:nvSpPr>
      <xdr:spPr>
        <a:xfrm>
          <a:off x="7594111" y="130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134944</xdr:rowOff>
    </xdr:from>
    <xdr:to>
      <xdr:col>36</xdr:col>
      <xdr:colOff>165100</xdr:colOff>
      <xdr:row>78</xdr:row>
      <xdr:rowOff>65094</xdr:rowOff>
    </xdr:to>
    <xdr:sp macro="" textlink="">
      <xdr:nvSpPr>
        <xdr:cNvPr id="429" name="楕円 428"/>
        <xdr:cNvSpPr/>
      </xdr:nvSpPr>
      <xdr:spPr>
        <a:xfrm>
          <a:off x="6921500" y="133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81621</xdr:rowOff>
    </xdr:from>
    <xdr:ext cx="534377" cy="259045"/>
    <xdr:sp macro="" textlink="">
      <xdr:nvSpPr>
        <xdr:cNvPr id="430" name="テキスト ボックス 429"/>
        <xdr:cNvSpPr txBox="1"/>
      </xdr:nvSpPr>
      <xdr:spPr>
        <a:xfrm>
          <a:off x="6705111" y="1311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14903</xdr:rowOff>
    </xdr:from>
    <xdr:to>
      <xdr:col>55</xdr:col>
      <xdr:colOff>0</xdr:colOff>
      <xdr:row>96</xdr:row>
      <xdr:rowOff>87561</xdr:rowOff>
    </xdr:to>
    <xdr:cxnSp macro="">
      <xdr:nvCxnSpPr>
        <xdr:cNvPr id="459" name="直線コネクタ 458"/>
        <xdr:cNvCxnSpPr/>
      </xdr:nvCxnSpPr>
      <xdr:spPr>
        <a:xfrm>
          <a:off x="9639300" y="16474103"/>
          <a:ext cx="8382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57123</xdr:rowOff>
    </xdr:from>
    <xdr:ext cx="534377" cy="259045"/>
    <xdr:sp macro="" textlink="">
      <xdr:nvSpPr>
        <xdr:cNvPr id="460" name="普通建設事業費 （ うち更新整備　）平均値テキスト"/>
        <xdr:cNvSpPr txBox="1"/>
      </xdr:nvSpPr>
      <xdr:spPr>
        <a:xfrm>
          <a:off x="10528300" y="16344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14903</xdr:rowOff>
    </xdr:from>
    <xdr:to>
      <xdr:col>50</xdr:col>
      <xdr:colOff>114300</xdr:colOff>
      <xdr:row>96</xdr:row>
      <xdr:rowOff>78036</xdr:rowOff>
    </xdr:to>
    <xdr:cxnSp macro="">
      <xdr:nvCxnSpPr>
        <xdr:cNvPr id="462" name="直線コネクタ 461"/>
        <xdr:cNvCxnSpPr/>
      </xdr:nvCxnSpPr>
      <xdr:spPr>
        <a:xfrm flipV="1">
          <a:off x="8750300" y="16474103"/>
          <a:ext cx="889000" cy="6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4" name="テキスト ボックス 463"/>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78036</xdr:rowOff>
    </xdr:from>
    <xdr:to>
      <xdr:col>45</xdr:col>
      <xdr:colOff>177800</xdr:colOff>
      <xdr:row>97</xdr:row>
      <xdr:rowOff>39173</xdr:rowOff>
    </xdr:to>
    <xdr:cxnSp macro="">
      <xdr:nvCxnSpPr>
        <xdr:cNvPr id="465" name="直線コネクタ 464"/>
        <xdr:cNvCxnSpPr/>
      </xdr:nvCxnSpPr>
      <xdr:spPr>
        <a:xfrm flipV="1">
          <a:off x="7861300" y="16537236"/>
          <a:ext cx="8890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35192</xdr:rowOff>
    </xdr:from>
    <xdr:to>
      <xdr:col>41</xdr:col>
      <xdr:colOff>50800</xdr:colOff>
      <xdr:row>97</xdr:row>
      <xdr:rowOff>39173</xdr:rowOff>
    </xdr:to>
    <xdr:cxnSp macro="">
      <xdr:nvCxnSpPr>
        <xdr:cNvPr id="468" name="直線コネクタ 467"/>
        <xdr:cNvCxnSpPr/>
      </xdr:nvCxnSpPr>
      <xdr:spPr>
        <a:xfrm>
          <a:off x="6972300" y="16665842"/>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0" name="テキスト ボックス 469"/>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2" name="テキスト ボックス 471"/>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36761</xdr:rowOff>
    </xdr:from>
    <xdr:to>
      <xdr:col>55</xdr:col>
      <xdr:colOff>50800</xdr:colOff>
      <xdr:row>96</xdr:row>
      <xdr:rowOff>138361</xdr:rowOff>
    </xdr:to>
    <xdr:sp macro="" textlink="">
      <xdr:nvSpPr>
        <xdr:cNvPr id="478" name="楕円 477"/>
        <xdr:cNvSpPr/>
      </xdr:nvSpPr>
      <xdr:spPr>
        <a:xfrm>
          <a:off x="10426700" y="164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15188</xdr:rowOff>
    </xdr:from>
    <xdr:ext cx="534377" cy="259045"/>
    <xdr:sp macro="" textlink="">
      <xdr:nvSpPr>
        <xdr:cNvPr id="479" name="普通建設事業費 （ うち更新整備　）該当値テキスト"/>
        <xdr:cNvSpPr txBox="1"/>
      </xdr:nvSpPr>
      <xdr:spPr>
        <a:xfrm>
          <a:off x="10528300" y="1647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135553</xdr:rowOff>
    </xdr:from>
    <xdr:to>
      <xdr:col>50</xdr:col>
      <xdr:colOff>165100</xdr:colOff>
      <xdr:row>96</xdr:row>
      <xdr:rowOff>65703</xdr:rowOff>
    </xdr:to>
    <xdr:sp macro="" textlink="">
      <xdr:nvSpPr>
        <xdr:cNvPr id="480" name="楕円 479"/>
        <xdr:cNvSpPr/>
      </xdr:nvSpPr>
      <xdr:spPr>
        <a:xfrm>
          <a:off x="9588500" y="164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82230</xdr:rowOff>
    </xdr:from>
    <xdr:ext cx="534377" cy="259045"/>
    <xdr:sp macro="" textlink="">
      <xdr:nvSpPr>
        <xdr:cNvPr id="481" name="テキスト ボックス 480"/>
        <xdr:cNvSpPr txBox="1"/>
      </xdr:nvSpPr>
      <xdr:spPr>
        <a:xfrm>
          <a:off x="9372111" y="1619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27236</xdr:rowOff>
    </xdr:from>
    <xdr:to>
      <xdr:col>46</xdr:col>
      <xdr:colOff>38100</xdr:colOff>
      <xdr:row>96</xdr:row>
      <xdr:rowOff>128836</xdr:rowOff>
    </xdr:to>
    <xdr:sp macro="" textlink="">
      <xdr:nvSpPr>
        <xdr:cNvPr id="482" name="楕円 481"/>
        <xdr:cNvSpPr/>
      </xdr:nvSpPr>
      <xdr:spPr>
        <a:xfrm>
          <a:off x="8699500" y="164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119963</xdr:rowOff>
    </xdr:from>
    <xdr:ext cx="534377" cy="259045"/>
    <xdr:sp macro="" textlink="">
      <xdr:nvSpPr>
        <xdr:cNvPr id="483" name="テキスト ボックス 482"/>
        <xdr:cNvSpPr txBox="1"/>
      </xdr:nvSpPr>
      <xdr:spPr>
        <a:xfrm>
          <a:off x="8483111" y="1657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159823</xdr:rowOff>
    </xdr:from>
    <xdr:to>
      <xdr:col>41</xdr:col>
      <xdr:colOff>101600</xdr:colOff>
      <xdr:row>97</xdr:row>
      <xdr:rowOff>89973</xdr:rowOff>
    </xdr:to>
    <xdr:sp macro="" textlink="">
      <xdr:nvSpPr>
        <xdr:cNvPr id="484" name="楕円 483"/>
        <xdr:cNvSpPr/>
      </xdr:nvSpPr>
      <xdr:spPr>
        <a:xfrm>
          <a:off x="7810500" y="166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81100</xdr:rowOff>
    </xdr:from>
    <xdr:ext cx="534377" cy="259045"/>
    <xdr:sp macro="" textlink="">
      <xdr:nvSpPr>
        <xdr:cNvPr id="485" name="テキスト ボックス 484"/>
        <xdr:cNvSpPr txBox="1"/>
      </xdr:nvSpPr>
      <xdr:spPr>
        <a:xfrm>
          <a:off x="7594111" y="1671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155842</xdr:rowOff>
    </xdr:from>
    <xdr:to>
      <xdr:col>36</xdr:col>
      <xdr:colOff>165100</xdr:colOff>
      <xdr:row>97</xdr:row>
      <xdr:rowOff>85992</xdr:rowOff>
    </xdr:to>
    <xdr:sp macro="" textlink="">
      <xdr:nvSpPr>
        <xdr:cNvPr id="486" name="楕円 485"/>
        <xdr:cNvSpPr/>
      </xdr:nvSpPr>
      <xdr:spPr>
        <a:xfrm>
          <a:off x="6921500" y="166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77119</xdr:rowOff>
    </xdr:from>
    <xdr:ext cx="534377" cy="259045"/>
    <xdr:sp macro="" textlink="">
      <xdr:nvSpPr>
        <xdr:cNvPr id="487" name="テキスト ボックス 486"/>
        <xdr:cNvSpPr txBox="1"/>
      </xdr:nvSpPr>
      <xdr:spPr>
        <a:xfrm>
          <a:off x="6705111" y="167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1" name="テキスト ボックス 500"/>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3" name="テキスト ボックス 502"/>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5" name="テキスト ボックス 504"/>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3" name="直線コネクタ 512"/>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6" name="災害復旧事業費最大値テキスト"/>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17" name="直線コネクタ 516"/>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19" name="災害復旧事業費平均値テキスト"/>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0" name="フローチャート: 判断 519"/>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2" name="フローチャート: 判断 521"/>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3" name="テキスト ボックス 522"/>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5" name="フローチャート: 判断 524"/>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6" name="テキスト ボックス 525"/>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28" name="フローチャート: 判断 527"/>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29" name="テキスト ボックス 528"/>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0" name="フローチャート: 判断 529"/>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1" name="テキスト ボックス 530"/>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6" name="テキスト ボックス 545"/>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7" name="テキスト ボックス 60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09" name="テキスト ボックス 608"/>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1" name="テキスト ボックス 610"/>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3" name="テキスト ボックス 612"/>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31061</xdr:rowOff>
    </xdr:from>
    <xdr:to>
      <xdr:col>85</xdr:col>
      <xdr:colOff>126364</xdr:colOff>
      <xdr:row>79</xdr:row>
      <xdr:rowOff>73298</xdr:rowOff>
    </xdr:to>
    <xdr:cxnSp macro="">
      <xdr:nvCxnSpPr>
        <xdr:cNvPr id="621" name="直線コネクタ 620"/>
        <xdr:cNvCxnSpPr/>
      </xdr:nvCxnSpPr>
      <xdr:spPr>
        <a:xfrm flipV="1">
          <a:off x="16317595" y="12204011"/>
          <a:ext cx="1269" cy="141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77125</xdr:rowOff>
    </xdr:from>
    <xdr:ext cx="378565" cy="259045"/>
    <xdr:sp macro="" textlink="">
      <xdr:nvSpPr>
        <xdr:cNvPr id="622" name="公債費最小値テキスト"/>
        <xdr:cNvSpPr txBox="1"/>
      </xdr:nvSpPr>
      <xdr:spPr>
        <a:xfrm>
          <a:off x="16370300" y="1362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73298</xdr:rowOff>
    </xdr:from>
    <xdr:to>
      <xdr:col>86</xdr:col>
      <xdr:colOff>25400</xdr:colOff>
      <xdr:row>79</xdr:row>
      <xdr:rowOff>73298</xdr:rowOff>
    </xdr:to>
    <xdr:cxnSp macro="">
      <xdr:nvCxnSpPr>
        <xdr:cNvPr id="623" name="直線コネクタ 622"/>
        <xdr:cNvCxnSpPr/>
      </xdr:nvCxnSpPr>
      <xdr:spPr>
        <a:xfrm>
          <a:off x="16230600" y="136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149188</xdr:rowOff>
    </xdr:from>
    <xdr:ext cx="534377" cy="259045"/>
    <xdr:sp macro="" textlink="">
      <xdr:nvSpPr>
        <xdr:cNvPr id="624" name="公債費最大値テキスト"/>
        <xdr:cNvSpPr txBox="1"/>
      </xdr:nvSpPr>
      <xdr:spPr>
        <a:xfrm>
          <a:off x="16370300" y="119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31061</xdr:rowOff>
    </xdr:from>
    <xdr:to>
      <xdr:col>86</xdr:col>
      <xdr:colOff>25400</xdr:colOff>
      <xdr:row>71</xdr:row>
      <xdr:rowOff>31061</xdr:rowOff>
    </xdr:to>
    <xdr:cxnSp macro="">
      <xdr:nvCxnSpPr>
        <xdr:cNvPr id="625" name="直線コネクタ 624"/>
        <xdr:cNvCxnSpPr/>
      </xdr:nvCxnSpPr>
      <xdr:spPr>
        <a:xfrm>
          <a:off x="16230600" y="1220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125113</xdr:rowOff>
    </xdr:from>
    <xdr:to>
      <xdr:col>85</xdr:col>
      <xdr:colOff>127000</xdr:colOff>
      <xdr:row>77</xdr:row>
      <xdr:rowOff>151674</xdr:rowOff>
    </xdr:to>
    <xdr:cxnSp macro="">
      <xdr:nvCxnSpPr>
        <xdr:cNvPr id="626" name="直線コネクタ 625"/>
        <xdr:cNvCxnSpPr/>
      </xdr:nvCxnSpPr>
      <xdr:spPr>
        <a:xfrm flipV="1">
          <a:off x="15481300" y="13326763"/>
          <a:ext cx="8382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49511</xdr:rowOff>
    </xdr:from>
    <xdr:ext cx="469744" cy="259045"/>
    <xdr:sp macro="" textlink="">
      <xdr:nvSpPr>
        <xdr:cNvPr id="627" name="公債費平均値テキスト"/>
        <xdr:cNvSpPr txBox="1"/>
      </xdr:nvSpPr>
      <xdr:spPr>
        <a:xfrm>
          <a:off x="16370300" y="1273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26634</xdr:rowOff>
    </xdr:from>
    <xdr:to>
      <xdr:col>85</xdr:col>
      <xdr:colOff>177800</xdr:colOff>
      <xdr:row>75</xdr:row>
      <xdr:rowOff>128234</xdr:rowOff>
    </xdr:to>
    <xdr:sp macro="" textlink="">
      <xdr:nvSpPr>
        <xdr:cNvPr id="628" name="フローチャート: 判断 627"/>
        <xdr:cNvSpPr/>
      </xdr:nvSpPr>
      <xdr:spPr>
        <a:xfrm>
          <a:off x="16268700" y="1288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151674</xdr:rowOff>
    </xdr:from>
    <xdr:to>
      <xdr:col>81</xdr:col>
      <xdr:colOff>50800</xdr:colOff>
      <xdr:row>77</xdr:row>
      <xdr:rowOff>160057</xdr:rowOff>
    </xdr:to>
    <xdr:cxnSp macro="">
      <xdr:nvCxnSpPr>
        <xdr:cNvPr id="629" name="直線コネクタ 628"/>
        <xdr:cNvCxnSpPr/>
      </xdr:nvCxnSpPr>
      <xdr:spPr>
        <a:xfrm flipV="1">
          <a:off x="14592300" y="13353324"/>
          <a:ext cx="8890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70612</xdr:rowOff>
    </xdr:from>
    <xdr:to>
      <xdr:col>81</xdr:col>
      <xdr:colOff>101600</xdr:colOff>
      <xdr:row>76</xdr:row>
      <xdr:rowOff>763</xdr:rowOff>
    </xdr:to>
    <xdr:sp macro="" textlink="">
      <xdr:nvSpPr>
        <xdr:cNvPr id="630" name="フローチャート: 判断 629"/>
        <xdr:cNvSpPr/>
      </xdr:nvSpPr>
      <xdr:spPr>
        <a:xfrm>
          <a:off x="15430500" y="1292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17289</xdr:rowOff>
    </xdr:from>
    <xdr:ext cx="469744" cy="259045"/>
    <xdr:sp macro="" textlink="">
      <xdr:nvSpPr>
        <xdr:cNvPr id="631" name="テキスト ボックス 630"/>
        <xdr:cNvSpPr txBox="1"/>
      </xdr:nvSpPr>
      <xdr:spPr>
        <a:xfrm>
          <a:off x="15246428"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115970</xdr:rowOff>
    </xdr:from>
    <xdr:to>
      <xdr:col>76</xdr:col>
      <xdr:colOff>114300</xdr:colOff>
      <xdr:row>77</xdr:row>
      <xdr:rowOff>160057</xdr:rowOff>
    </xdr:to>
    <xdr:cxnSp macro="">
      <xdr:nvCxnSpPr>
        <xdr:cNvPr id="632" name="直線コネクタ 631"/>
        <xdr:cNvCxnSpPr/>
      </xdr:nvCxnSpPr>
      <xdr:spPr>
        <a:xfrm>
          <a:off x="13703300" y="133176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120577</xdr:rowOff>
    </xdr:from>
    <xdr:to>
      <xdr:col>76</xdr:col>
      <xdr:colOff>165100</xdr:colOff>
      <xdr:row>75</xdr:row>
      <xdr:rowOff>50727</xdr:rowOff>
    </xdr:to>
    <xdr:sp macro="" textlink="">
      <xdr:nvSpPr>
        <xdr:cNvPr id="633" name="フローチャート: 判断 632"/>
        <xdr:cNvSpPr/>
      </xdr:nvSpPr>
      <xdr:spPr>
        <a:xfrm>
          <a:off x="14541500" y="1280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67254</xdr:rowOff>
    </xdr:from>
    <xdr:ext cx="469744" cy="259045"/>
    <xdr:sp macro="" textlink="">
      <xdr:nvSpPr>
        <xdr:cNvPr id="634" name="テキスト ボックス 633"/>
        <xdr:cNvSpPr txBox="1"/>
      </xdr:nvSpPr>
      <xdr:spPr>
        <a:xfrm>
          <a:off x="14357428" y="1258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122392</xdr:rowOff>
    </xdr:from>
    <xdr:to>
      <xdr:col>71</xdr:col>
      <xdr:colOff>177800</xdr:colOff>
      <xdr:row>77</xdr:row>
      <xdr:rowOff>115970</xdr:rowOff>
    </xdr:to>
    <xdr:cxnSp macro="">
      <xdr:nvCxnSpPr>
        <xdr:cNvPr id="635" name="直線コネクタ 634"/>
        <xdr:cNvCxnSpPr/>
      </xdr:nvCxnSpPr>
      <xdr:spPr>
        <a:xfrm>
          <a:off x="12814300" y="12638242"/>
          <a:ext cx="889000" cy="67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67782</xdr:rowOff>
    </xdr:from>
    <xdr:to>
      <xdr:col>72</xdr:col>
      <xdr:colOff>38100</xdr:colOff>
      <xdr:row>75</xdr:row>
      <xdr:rowOff>169382</xdr:rowOff>
    </xdr:to>
    <xdr:sp macro="" textlink="">
      <xdr:nvSpPr>
        <xdr:cNvPr id="636" name="フローチャート: 判断 635"/>
        <xdr:cNvSpPr/>
      </xdr:nvSpPr>
      <xdr:spPr>
        <a:xfrm>
          <a:off x="136525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14459</xdr:rowOff>
    </xdr:from>
    <xdr:ext cx="469744" cy="259045"/>
    <xdr:sp macro="" textlink="">
      <xdr:nvSpPr>
        <xdr:cNvPr id="637" name="テキスト ボックス 636"/>
        <xdr:cNvSpPr txBox="1"/>
      </xdr:nvSpPr>
      <xdr:spPr>
        <a:xfrm>
          <a:off x="13468428" y="127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94778</xdr:rowOff>
    </xdr:from>
    <xdr:to>
      <xdr:col>67</xdr:col>
      <xdr:colOff>101600</xdr:colOff>
      <xdr:row>75</xdr:row>
      <xdr:rowOff>24928</xdr:rowOff>
    </xdr:to>
    <xdr:sp macro="" textlink="">
      <xdr:nvSpPr>
        <xdr:cNvPr id="638" name="フローチャート: 判断 637"/>
        <xdr:cNvSpPr/>
      </xdr:nvSpPr>
      <xdr:spPr>
        <a:xfrm>
          <a:off x="12763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16055</xdr:rowOff>
    </xdr:from>
    <xdr:ext cx="469744" cy="259045"/>
    <xdr:sp macro="" textlink="">
      <xdr:nvSpPr>
        <xdr:cNvPr id="639" name="テキスト ボックス 638"/>
        <xdr:cNvSpPr txBox="1"/>
      </xdr:nvSpPr>
      <xdr:spPr>
        <a:xfrm>
          <a:off x="12579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74313</xdr:rowOff>
    </xdr:from>
    <xdr:to>
      <xdr:col>85</xdr:col>
      <xdr:colOff>177800</xdr:colOff>
      <xdr:row>78</xdr:row>
      <xdr:rowOff>4463</xdr:rowOff>
    </xdr:to>
    <xdr:sp macro="" textlink="">
      <xdr:nvSpPr>
        <xdr:cNvPr id="645" name="楕円 644"/>
        <xdr:cNvSpPr/>
      </xdr:nvSpPr>
      <xdr:spPr>
        <a:xfrm>
          <a:off x="16268700" y="1327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52740</xdr:rowOff>
    </xdr:from>
    <xdr:ext cx="469744" cy="259045"/>
    <xdr:sp macro="" textlink="">
      <xdr:nvSpPr>
        <xdr:cNvPr id="646" name="公債費該当値テキスト"/>
        <xdr:cNvSpPr txBox="1"/>
      </xdr:nvSpPr>
      <xdr:spPr>
        <a:xfrm>
          <a:off x="16370300" y="1325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100874</xdr:rowOff>
    </xdr:from>
    <xdr:to>
      <xdr:col>81</xdr:col>
      <xdr:colOff>101600</xdr:colOff>
      <xdr:row>78</xdr:row>
      <xdr:rowOff>31024</xdr:rowOff>
    </xdr:to>
    <xdr:sp macro="" textlink="">
      <xdr:nvSpPr>
        <xdr:cNvPr id="647" name="楕円 646"/>
        <xdr:cNvSpPr/>
      </xdr:nvSpPr>
      <xdr:spPr>
        <a:xfrm>
          <a:off x="15430500" y="133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22151</xdr:rowOff>
    </xdr:from>
    <xdr:ext cx="469744" cy="259045"/>
    <xdr:sp macro="" textlink="">
      <xdr:nvSpPr>
        <xdr:cNvPr id="648" name="テキスト ボックス 647"/>
        <xdr:cNvSpPr txBox="1"/>
      </xdr:nvSpPr>
      <xdr:spPr>
        <a:xfrm>
          <a:off x="15246428" y="1339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109257</xdr:rowOff>
    </xdr:from>
    <xdr:to>
      <xdr:col>76</xdr:col>
      <xdr:colOff>165100</xdr:colOff>
      <xdr:row>78</xdr:row>
      <xdr:rowOff>39407</xdr:rowOff>
    </xdr:to>
    <xdr:sp macro="" textlink="">
      <xdr:nvSpPr>
        <xdr:cNvPr id="649" name="楕円 648"/>
        <xdr:cNvSpPr/>
      </xdr:nvSpPr>
      <xdr:spPr>
        <a:xfrm>
          <a:off x="14541500" y="133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30534</xdr:rowOff>
    </xdr:from>
    <xdr:ext cx="469744" cy="259045"/>
    <xdr:sp macro="" textlink="">
      <xdr:nvSpPr>
        <xdr:cNvPr id="650" name="テキスト ボックス 649"/>
        <xdr:cNvSpPr txBox="1"/>
      </xdr:nvSpPr>
      <xdr:spPr>
        <a:xfrm>
          <a:off x="14357428" y="1340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65170</xdr:rowOff>
    </xdr:from>
    <xdr:to>
      <xdr:col>72</xdr:col>
      <xdr:colOff>38100</xdr:colOff>
      <xdr:row>77</xdr:row>
      <xdr:rowOff>166770</xdr:rowOff>
    </xdr:to>
    <xdr:sp macro="" textlink="">
      <xdr:nvSpPr>
        <xdr:cNvPr id="651" name="楕円 650"/>
        <xdr:cNvSpPr/>
      </xdr:nvSpPr>
      <xdr:spPr>
        <a:xfrm>
          <a:off x="13652500" y="132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157897</xdr:rowOff>
    </xdr:from>
    <xdr:ext cx="469744" cy="259045"/>
    <xdr:sp macro="" textlink="">
      <xdr:nvSpPr>
        <xdr:cNvPr id="652" name="テキスト ボックス 651"/>
        <xdr:cNvSpPr txBox="1"/>
      </xdr:nvSpPr>
      <xdr:spPr>
        <a:xfrm>
          <a:off x="13468428" y="1335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71592</xdr:rowOff>
    </xdr:from>
    <xdr:to>
      <xdr:col>67</xdr:col>
      <xdr:colOff>101600</xdr:colOff>
      <xdr:row>74</xdr:row>
      <xdr:rowOff>1742</xdr:rowOff>
    </xdr:to>
    <xdr:sp macro="" textlink="">
      <xdr:nvSpPr>
        <xdr:cNvPr id="653" name="楕円 652"/>
        <xdr:cNvSpPr/>
      </xdr:nvSpPr>
      <xdr:spPr>
        <a:xfrm>
          <a:off x="12763500" y="125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18269</xdr:rowOff>
    </xdr:from>
    <xdr:ext cx="469744" cy="259045"/>
    <xdr:sp macro="" textlink="">
      <xdr:nvSpPr>
        <xdr:cNvPr id="654" name="テキスト ボックス 653"/>
        <xdr:cNvSpPr txBox="1"/>
      </xdr:nvSpPr>
      <xdr:spPr>
        <a:xfrm>
          <a:off x="12579428" y="123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6" name="テキスト ボックス 67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80" name="直線コネクタ 679"/>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81" name="積立金最小値テキスト"/>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2" name="直線コネクタ 681"/>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3" name="積立金最大値テキスト"/>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4" name="直線コネクタ 683"/>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169712</xdr:rowOff>
    </xdr:from>
    <xdr:to>
      <xdr:col>85</xdr:col>
      <xdr:colOff>127000</xdr:colOff>
      <xdr:row>97</xdr:row>
      <xdr:rowOff>33646</xdr:rowOff>
    </xdr:to>
    <xdr:cxnSp macro="">
      <xdr:nvCxnSpPr>
        <xdr:cNvPr id="685" name="直線コネクタ 684"/>
        <xdr:cNvCxnSpPr/>
      </xdr:nvCxnSpPr>
      <xdr:spPr>
        <a:xfrm>
          <a:off x="15481300" y="16628912"/>
          <a:ext cx="8382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94795</xdr:rowOff>
    </xdr:from>
    <xdr:ext cx="534377" cy="259045"/>
    <xdr:sp macro="" textlink="">
      <xdr:nvSpPr>
        <xdr:cNvPr id="686" name="積立金平均値テキスト"/>
        <xdr:cNvSpPr txBox="1"/>
      </xdr:nvSpPr>
      <xdr:spPr>
        <a:xfrm>
          <a:off x="16370300" y="16382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7" name="フローチャート: 判断 686"/>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169712</xdr:rowOff>
    </xdr:from>
    <xdr:to>
      <xdr:col>81</xdr:col>
      <xdr:colOff>50800</xdr:colOff>
      <xdr:row>97</xdr:row>
      <xdr:rowOff>40667</xdr:rowOff>
    </xdr:to>
    <xdr:cxnSp macro="">
      <xdr:nvCxnSpPr>
        <xdr:cNvPr id="688" name="直線コネクタ 687"/>
        <xdr:cNvCxnSpPr/>
      </xdr:nvCxnSpPr>
      <xdr:spPr>
        <a:xfrm flipV="1">
          <a:off x="14592300" y="16628912"/>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9" name="フローチャート: 判断 688"/>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90" name="テキスト ボックス 689"/>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32486</xdr:rowOff>
    </xdr:from>
    <xdr:to>
      <xdr:col>76</xdr:col>
      <xdr:colOff>114300</xdr:colOff>
      <xdr:row>97</xdr:row>
      <xdr:rowOff>40667</xdr:rowOff>
    </xdr:to>
    <xdr:cxnSp macro="">
      <xdr:nvCxnSpPr>
        <xdr:cNvPr id="691" name="直線コネクタ 690"/>
        <xdr:cNvCxnSpPr/>
      </xdr:nvCxnSpPr>
      <xdr:spPr>
        <a:xfrm>
          <a:off x="13703300" y="16491686"/>
          <a:ext cx="889000" cy="17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2" name="フローチャート: 判断 691"/>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96212</xdr:rowOff>
    </xdr:from>
    <xdr:ext cx="534377" cy="259045"/>
    <xdr:sp macro="" textlink="">
      <xdr:nvSpPr>
        <xdr:cNvPr id="693" name="テキスト ボックス 692"/>
        <xdr:cNvSpPr txBox="1"/>
      </xdr:nvSpPr>
      <xdr:spPr>
        <a:xfrm>
          <a:off x="14325111" y="167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32486</xdr:rowOff>
    </xdr:from>
    <xdr:to>
      <xdr:col>71</xdr:col>
      <xdr:colOff>177800</xdr:colOff>
      <xdr:row>96</xdr:row>
      <xdr:rowOff>150183</xdr:rowOff>
    </xdr:to>
    <xdr:cxnSp macro="">
      <xdr:nvCxnSpPr>
        <xdr:cNvPr id="694" name="直線コネクタ 693"/>
        <xdr:cNvCxnSpPr/>
      </xdr:nvCxnSpPr>
      <xdr:spPr>
        <a:xfrm flipV="1">
          <a:off x="12814300" y="16491686"/>
          <a:ext cx="8890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5" name="フローチャート: 判断 694"/>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6" name="テキスト ボックス 695"/>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7" name="フローチャート: 判断 696"/>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698" name="テキスト ボックス 697"/>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154296</xdr:rowOff>
    </xdr:from>
    <xdr:to>
      <xdr:col>85</xdr:col>
      <xdr:colOff>177800</xdr:colOff>
      <xdr:row>97</xdr:row>
      <xdr:rowOff>84446</xdr:rowOff>
    </xdr:to>
    <xdr:sp macro="" textlink="">
      <xdr:nvSpPr>
        <xdr:cNvPr id="704" name="楕円 703"/>
        <xdr:cNvSpPr/>
      </xdr:nvSpPr>
      <xdr:spPr>
        <a:xfrm>
          <a:off x="16268700" y="1661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132723</xdr:rowOff>
    </xdr:from>
    <xdr:ext cx="534377" cy="259045"/>
    <xdr:sp macro="" textlink="">
      <xdr:nvSpPr>
        <xdr:cNvPr id="705" name="積立金該当値テキスト"/>
        <xdr:cNvSpPr txBox="1"/>
      </xdr:nvSpPr>
      <xdr:spPr>
        <a:xfrm>
          <a:off x="16370300" y="1659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118912</xdr:rowOff>
    </xdr:from>
    <xdr:to>
      <xdr:col>81</xdr:col>
      <xdr:colOff>101600</xdr:colOff>
      <xdr:row>97</xdr:row>
      <xdr:rowOff>49062</xdr:rowOff>
    </xdr:to>
    <xdr:sp macro="" textlink="">
      <xdr:nvSpPr>
        <xdr:cNvPr id="706" name="楕円 705"/>
        <xdr:cNvSpPr/>
      </xdr:nvSpPr>
      <xdr:spPr>
        <a:xfrm>
          <a:off x="15430500" y="165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65589</xdr:rowOff>
    </xdr:from>
    <xdr:ext cx="534377" cy="259045"/>
    <xdr:sp macro="" textlink="">
      <xdr:nvSpPr>
        <xdr:cNvPr id="707" name="テキスト ボックス 706"/>
        <xdr:cNvSpPr txBox="1"/>
      </xdr:nvSpPr>
      <xdr:spPr>
        <a:xfrm>
          <a:off x="15214111" y="1635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161317</xdr:rowOff>
    </xdr:from>
    <xdr:to>
      <xdr:col>76</xdr:col>
      <xdr:colOff>165100</xdr:colOff>
      <xdr:row>97</xdr:row>
      <xdr:rowOff>91467</xdr:rowOff>
    </xdr:to>
    <xdr:sp macro="" textlink="">
      <xdr:nvSpPr>
        <xdr:cNvPr id="708" name="楕円 707"/>
        <xdr:cNvSpPr/>
      </xdr:nvSpPr>
      <xdr:spPr>
        <a:xfrm>
          <a:off x="14541500" y="166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107994</xdr:rowOff>
    </xdr:from>
    <xdr:ext cx="534377" cy="259045"/>
    <xdr:sp macro="" textlink="">
      <xdr:nvSpPr>
        <xdr:cNvPr id="709" name="テキスト ボックス 708"/>
        <xdr:cNvSpPr txBox="1"/>
      </xdr:nvSpPr>
      <xdr:spPr>
        <a:xfrm>
          <a:off x="14325111" y="163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153136</xdr:rowOff>
    </xdr:from>
    <xdr:to>
      <xdr:col>72</xdr:col>
      <xdr:colOff>38100</xdr:colOff>
      <xdr:row>96</xdr:row>
      <xdr:rowOff>83286</xdr:rowOff>
    </xdr:to>
    <xdr:sp macro="" textlink="">
      <xdr:nvSpPr>
        <xdr:cNvPr id="710" name="楕円 709"/>
        <xdr:cNvSpPr/>
      </xdr:nvSpPr>
      <xdr:spPr>
        <a:xfrm>
          <a:off x="13652500" y="164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99813</xdr:rowOff>
    </xdr:from>
    <xdr:ext cx="534377" cy="259045"/>
    <xdr:sp macro="" textlink="">
      <xdr:nvSpPr>
        <xdr:cNvPr id="711" name="テキスト ボックス 710"/>
        <xdr:cNvSpPr txBox="1"/>
      </xdr:nvSpPr>
      <xdr:spPr>
        <a:xfrm>
          <a:off x="13436111" y="1621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99383</xdr:rowOff>
    </xdr:from>
    <xdr:to>
      <xdr:col>67</xdr:col>
      <xdr:colOff>101600</xdr:colOff>
      <xdr:row>97</xdr:row>
      <xdr:rowOff>29533</xdr:rowOff>
    </xdr:to>
    <xdr:sp macro="" textlink="">
      <xdr:nvSpPr>
        <xdr:cNvPr id="712" name="楕円 711"/>
        <xdr:cNvSpPr/>
      </xdr:nvSpPr>
      <xdr:spPr>
        <a:xfrm>
          <a:off x="12763500" y="165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46060</xdr:rowOff>
    </xdr:from>
    <xdr:ext cx="534377" cy="259045"/>
    <xdr:sp macro="" textlink="">
      <xdr:nvSpPr>
        <xdr:cNvPr id="713" name="テキスト ボックス 712"/>
        <xdr:cNvSpPr txBox="1"/>
      </xdr:nvSpPr>
      <xdr:spPr>
        <a:xfrm>
          <a:off x="12547111" y="1633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7" name="テキスト ボックス 726"/>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9" name="テキスト ボックス 728"/>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1" name="テキスト ボックス 730"/>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3" name="直線コネクタ 732"/>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4"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6"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7" name="直線コネクタ 736"/>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8" name="直線コネクタ 73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9"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0" name="フローチャート: 判断 739"/>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1" name="直線コネクタ 740"/>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2" name="フローチャート: 判断 741"/>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3" name="テキスト ボックス 74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5" name="フローチャート: 判断 744"/>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6" name="テキスト ボックス 745"/>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8" name="フローチャート: 判断 747"/>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9" name="テキスト ボックス 748"/>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フローチャート: 判断 749"/>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1" name="テキスト ボックス 750"/>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8"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9" name="楕円 75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60" name="テキスト ボックス 759"/>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6" name="テキスト ボックス 765"/>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2" name="直線コネクタ 791"/>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3" name="貸付金最小値テキスト"/>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4" name="直線コネクタ 793"/>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5" name="貸付金最大値テキスト"/>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6" name="直線コネクタ 795"/>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21699</xdr:rowOff>
    </xdr:from>
    <xdr:to>
      <xdr:col>116</xdr:col>
      <xdr:colOff>63500</xdr:colOff>
      <xdr:row>56</xdr:row>
      <xdr:rowOff>40205</xdr:rowOff>
    </xdr:to>
    <xdr:cxnSp macro="">
      <xdr:nvCxnSpPr>
        <xdr:cNvPr id="797" name="直線コネクタ 796"/>
        <xdr:cNvCxnSpPr/>
      </xdr:nvCxnSpPr>
      <xdr:spPr>
        <a:xfrm>
          <a:off x="21323300" y="9622899"/>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134056</xdr:rowOff>
    </xdr:from>
    <xdr:ext cx="469744" cy="259045"/>
    <xdr:sp macro="" textlink="">
      <xdr:nvSpPr>
        <xdr:cNvPr id="798" name="貸付金平均値テキスト"/>
        <xdr:cNvSpPr txBox="1"/>
      </xdr:nvSpPr>
      <xdr:spPr>
        <a:xfrm>
          <a:off x="22212300" y="99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9" name="フローチャート: 判断 798"/>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6132</xdr:rowOff>
    </xdr:from>
    <xdr:to>
      <xdr:col>111</xdr:col>
      <xdr:colOff>177800</xdr:colOff>
      <xdr:row>56</xdr:row>
      <xdr:rowOff>21699</xdr:rowOff>
    </xdr:to>
    <xdr:cxnSp macro="">
      <xdr:nvCxnSpPr>
        <xdr:cNvPr id="800" name="直線コネクタ 799"/>
        <xdr:cNvCxnSpPr/>
      </xdr:nvCxnSpPr>
      <xdr:spPr>
        <a:xfrm>
          <a:off x="20434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801" name="フローチャート: 判断 800"/>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59598</xdr:rowOff>
    </xdr:from>
    <xdr:ext cx="469744" cy="259045"/>
    <xdr:sp macro="" textlink="">
      <xdr:nvSpPr>
        <xdr:cNvPr id="802" name="テキスト ボックス 801"/>
        <xdr:cNvSpPr txBox="1"/>
      </xdr:nvSpPr>
      <xdr:spPr>
        <a:xfrm>
          <a:off x="21088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57731</xdr:rowOff>
    </xdr:from>
    <xdr:to>
      <xdr:col>107</xdr:col>
      <xdr:colOff>50800</xdr:colOff>
      <xdr:row>56</xdr:row>
      <xdr:rowOff>6132</xdr:rowOff>
    </xdr:to>
    <xdr:cxnSp macro="">
      <xdr:nvCxnSpPr>
        <xdr:cNvPr id="803" name="直線コネクタ 802"/>
        <xdr:cNvCxnSpPr/>
      </xdr:nvCxnSpPr>
      <xdr:spPr>
        <a:xfrm>
          <a:off x="19545300" y="948748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4" name="フローチャート: 判断 803"/>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21062</xdr:rowOff>
    </xdr:from>
    <xdr:ext cx="469744" cy="259045"/>
    <xdr:sp macro="" textlink="">
      <xdr:nvSpPr>
        <xdr:cNvPr id="805" name="テキスト ボックス 804"/>
        <xdr:cNvSpPr txBox="1"/>
      </xdr:nvSpPr>
      <xdr:spPr>
        <a:xfrm>
          <a:off x="20199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23550</xdr:rowOff>
    </xdr:from>
    <xdr:to>
      <xdr:col>102</xdr:col>
      <xdr:colOff>114300</xdr:colOff>
      <xdr:row>55</xdr:row>
      <xdr:rowOff>57731</xdr:rowOff>
    </xdr:to>
    <xdr:cxnSp macro="">
      <xdr:nvCxnSpPr>
        <xdr:cNvPr id="806" name="直線コネクタ 805"/>
        <xdr:cNvCxnSpPr/>
      </xdr:nvCxnSpPr>
      <xdr:spPr>
        <a:xfrm>
          <a:off x="18656300" y="9453300"/>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7" name="フローチャート: 判断 806"/>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13661</xdr:rowOff>
    </xdr:from>
    <xdr:ext cx="469744" cy="259045"/>
    <xdr:sp macro="" textlink="">
      <xdr:nvSpPr>
        <xdr:cNvPr id="808" name="テキスト ボックス 807"/>
        <xdr:cNvSpPr txBox="1"/>
      </xdr:nvSpPr>
      <xdr:spPr>
        <a:xfrm>
          <a:off x="19310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9" name="フローチャート: 判断 808"/>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88445</xdr:rowOff>
    </xdr:from>
    <xdr:ext cx="469744" cy="259045"/>
    <xdr:sp macro="" textlink="">
      <xdr:nvSpPr>
        <xdr:cNvPr id="810" name="テキスト ボックス 809"/>
        <xdr:cNvSpPr txBox="1"/>
      </xdr:nvSpPr>
      <xdr:spPr>
        <a:xfrm>
          <a:off x="18421428" y="1003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160855</xdr:rowOff>
    </xdr:from>
    <xdr:to>
      <xdr:col>116</xdr:col>
      <xdr:colOff>114300</xdr:colOff>
      <xdr:row>56</xdr:row>
      <xdr:rowOff>91005</xdr:rowOff>
    </xdr:to>
    <xdr:sp macro="" textlink="">
      <xdr:nvSpPr>
        <xdr:cNvPr id="816" name="楕円 815"/>
        <xdr:cNvSpPr/>
      </xdr:nvSpPr>
      <xdr:spPr>
        <a:xfrm>
          <a:off x="221107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12282</xdr:rowOff>
    </xdr:from>
    <xdr:ext cx="469744" cy="259045"/>
    <xdr:sp macro="" textlink="">
      <xdr:nvSpPr>
        <xdr:cNvPr id="817" name="貸付金該当値テキスト"/>
        <xdr:cNvSpPr txBox="1"/>
      </xdr:nvSpPr>
      <xdr:spPr>
        <a:xfrm>
          <a:off x="22212300" y="94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142349</xdr:rowOff>
    </xdr:from>
    <xdr:to>
      <xdr:col>112</xdr:col>
      <xdr:colOff>38100</xdr:colOff>
      <xdr:row>56</xdr:row>
      <xdr:rowOff>72499</xdr:rowOff>
    </xdr:to>
    <xdr:sp macro="" textlink="">
      <xdr:nvSpPr>
        <xdr:cNvPr id="818" name="楕円 817"/>
        <xdr:cNvSpPr/>
      </xdr:nvSpPr>
      <xdr:spPr>
        <a:xfrm>
          <a:off x="21272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89026</xdr:rowOff>
    </xdr:from>
    <xdr:ext cx="469744" cy="259045"/>
    <xdr:sp macro="" textlink="">
      <xdr:nvSpPr>
        <xdr:cNvPr id="819" name="テキスト ボックス 818"/>
        <xdr:cNvSpPr txBox="1"/>
      </xdr:nvSpPr>
      <xdr:spPr>
        <a:xfrm>
          <a:off x="21088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126782</xdr:rowOff>
    </xdr:from>
    <xdr:to>
      <xdr:col>107</xdr:col>
      <xdr:colOff>101600</xdr:colOff>
      <xdr:row>56</xdr:row>
      <xdr:rowOff>56932</xdr:rowOff>
    </xdr:to>
    <xdr:sp macro="" textlink="">
      <xdr:nvSpPr>
        <xdr:cNvPr id="820" name="楕円 819"/>
        <xdr:cNvSpPr/>
      </xdr:nvSpPr>
      <xdr:spPr>
        <a:xfrm>
          <a:off x="20383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73459</xdr:rowOff>
    </xdr:from>
    <xdr:ext cx="469744" cy="259045"/>
    <xdr:sp macro="" textlink="">
      <xdr:nvSpPr>
        <xdr:cNvPr id="821" name="テキスト ボックス 820"/>
        <xdr:cNvSpPr txBox="1"/>
      </xdr:nvSpPr>
      <xdr:spPr>
        <a:xfrm>
          <a:off x="20199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6931</xdr:rowOff>
    </xdr:from>
    <xdr:to>
      <xdr:col>102</xdr:col>
      <xdr:colOff>165100</xdr:colOff>
      <xdr:row>55</xdr:row>
      <xdr:rowOff>108531</xdr:rowOff>
    </xdr:to>
    <xdr:sp macro="" textlink="">
      <xdr:nvSpPr>
        <xdr:cNvPr id="822" name="楕円 821"/>
        <xdr:cNvSpPr/>
      </xdr:nvSpPr>
      <xdr:spPr>
        <a:xfrm>
          <a:off x="19494500" y="94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125058</xdr:rowOff>
    </xdr:from>
    <xdr:ext cx="469744" cy="259045"/>
    <xdr:sp macro="" textlink="">
      <xdr:nvSpPr>
        <xdr:cNvPr id="823" name="テキスト ボックス 822"/>
        <xdr:cNvSpPr txBox="1"/>
      </xdr:nvSpPr>
      <xdr:spPr>
        <a:xfrm>
          <a:off x="19310428" y="92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144200</xdr:rowOff>
    </xdr:from>
    <xdr:to>
      <xdr:col>98</xdr:col>
      <xdr:colOff>38100</xdr:colOff>
      <xdr:row>55</xdr:row>
      <xdr:rowOff>74350</xdr:rowOff>
    </xdr:to>
    <xdr:sp macro="" textlink="">
      <xdr:nvSpPr>
        <xdr:cNvPr id="824" name="楕円 823"/>
        <xdr:cNvSpPr/>
      </xdr:nvSpPr>
      <xdr:spPr>
        <a:xfrm>
          <a:off x="18605500" y="94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90877</xdr:rowOff>
    </xdr:from>
    <xdr:ext cx="469744" cy="259045"/>
    <xdr:sp macro="" textlink="">
      <xdr:nvSpPr>
        <xdr:cNvPr id="825" name="テキスト ボックス 824"/>
        <xdr:cNvSpPr txBox="1"/>
      </xdr:nvSpPr>
      <xdr:spPr>
        <a:xfrm>
          <a:off x="18421428" y="91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50" name="直線コネクタ 849"/>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51" name="繰出金最小値テキスト"/>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2" name="直線コネクタ 851"/>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3" name="繰出金最大値テキスト"/>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4" name="直線コネクタ 853"/>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103810</xdr:rowOff>
    </xdr:from>
    <xdr:to>
      <xdr:col>116</xdr:col>
      <xdr:colOff>63500</xdr:colOff>
      <xdr:row>74</xdr:row>
      <xdr:rowOff>114935</xdr:rowOff>
    </xdr:to>
    <xdr:cxnSp macro="">
      <xdr:nvCxnSpPr>
        <xdr:cNvPr id="855" name="直線コネクタ 854"/>
        <xdr:cNvCxnSpPr/>
      </xdr:nvCxnSpPr>
      <xdr:spPr>
        <a:xfrm flipV="1">
          <a:off x="21323300" y="12619660"/>
          <a:ext cx="838200" cy="18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102074</xdr:rowOff>
    </xdr:from>
    <xdr:ext cx="534377" cy="259045"/>
    <xdr:sp macro="" textlink="">
      <xdr:nvSpPr>
        <xdr:cNvPr id="856" name="繰出金平均値テキスト"/>
        <xdr:cNvSpPr txBox="1"/>
      </xdr:nvSpPr>
      <xdr:spPr>
        <a:xfrm>
          <a:off x="22212300" y="12960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7" name="フローチャート: 判断 856"/>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31191</xdr:rowOff>
    </xdr:from>
    <xdr:to>
      <xdr:col>111</xdr:col>
      <xdr:colOff>177800</xdr:colOff>
      <xdr:row>74</xdr:row>
      <xdr:rowOff>114935</xdr:rowOff>
    </xdr:to>
    <xdr:cxnSp macro="">
      <xdr:nvCxnSpPr>
        <xdr:cNvPr id="858" name="直線コネクタ 857"/>
        <xdr:cNvCxnSpPr/>
      </xdr:nvCxnSpPr>
      <xdr:spPr>
        <a:xfrm>
          <a:off x="20434300" y="12718491"/>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9" name="フローチャート: 判断 858"/>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2100</xdr:rowOff>
    </xdr:from>
    <xdr:ext cx="534377" cy="259045"/>
    <xdr:sp macro="" textlink="">
      <xdr:nvSpPr>
        <xdr:cNvPr id="860" name="テキスト ボックス 859"/>
        <xdr:cNvSpPr txBox="1"/>
      </xdr:nvSpPr>
      <xdr:spPr>
        <a:xfrm>
          <a:off x="21056111" y="1303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31191</xdr:rowOff>
    </xdr:from>
    <xdr:to>
      <xdr:col>107</xdr:col>
      <xdr:colOff>50800</xdr:colOff>
      <xdr:row>74</xdr:row>
      <xdr:rowOff>133299</xdr:rowOff>
    </xdr:to>
    <xdr:cxnSp macro="">
      <xdr:nvCxnSpPr>
        <xdr:cNvPr id="861" name="直線コネクタ 860"/>
        <xdr:cNvCxnSpPr/>
      </xdr:nvCxnSpPr>
      <xdr:spPr>
        <a:xfrm flipV="1">
          <a:off x="19545300" y="12718491"/>
          <a:ext cx="889000" cy="10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2" name="フローチャート: 判断 861"/>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162729</xdr:rowOff>
    </xdr:from>
    <xdr:ext cx="534377" cy="259045"/>
    <xdr:sp macro="" textlink="">
      <xdr:nvSpPr>
        <xdr:cNvPr id="863" name="テキスト ボックス 862"/>
        <xdr:cNvSpPr txBox="1"/>
      </xdr:nvSpPr>
      <xdr:spPr>
        <a:xfrm>
          <a:off x="20167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126670</xdr:rowOff>
    </xdr:from>
    <xdr:to>
      <xdr:col>102</xdr:col>
      <xdr:colOff>114300</xdr:colOff>
      <xdr:row>74</xdr:row>
      <xdr:rowOff>133299</xdr:rowOff>
    </xdr:to>
    <xdr:cxnSp macro="">
      <xdr:nvCxnSpPr>
        <xdr:cNvPr id="864" name="直線コネクタ 863"/>
        <xdr:cNvCxnSpPr/>
      </xdr:nvCxnSpPr>
      <xdr:spPr>
        <a:xfrm>
          <a:off x="18656300" y="12813970"/>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5" name="フローチャート: 判断 864"/>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13988</xdr:rowOff>
    </xdr:from>
    <xdr:ext cx="534377" cy="259045"/>
    <xdr:sp macro="" textlink="">
      <xdr:nvSpPr>
        <xdr:cNvPr id="866" name="テキスト ボックス 865"/>
        <xdr:cNvSpPr txBox="1"/>
      </xdr:nvSpPr>
      <xdr:spPr>
        <a:xfrm>
          <a:off x="19278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7" name="フローチャート: 判断 866"/>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153815</xdr:rowOff>
    </xdr:from>
    <xdr:ext cx="534377" cy="259045"/>
    <xdr:sp macro="" textlink="">
      <xdr:nvSpPr>
        <xdr:cNvPr id="868" name="テキスト ボックス 867"/>
        <xdr:cNvSpPr txBox="1"/>
      </xdr:nvSpPr>
      <xdr:spPr>
        <a:xfrm>
          <a:off x="18389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53010</xdr:rowOff>
    </xdr:from>
    <xdr:to>
      <xdr:col>116</xdr:col>
      <xdr:colOff>114300</xdr:colOff>
      <xdr:row>73</xdr:row>
      <xdr:rowOff>154610</xdr:rowOff>
    </xdr:to>
    <xdr:sp macro="" textlink="">
      <xdr:nvSpPr>
        <xdr:cNvPr id="874" name="楕円 873"/>
        <xdr:cNvSpPr/>
      </xdr:nvSpPr>
      <xdr:spPr>
        <a:xfrm>
          <a:off x="22110700" y="125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75887</xdr:rowOff>
    </xdr:from>
    <xdr:ext cx="534377" cy="259045"/>
    <xdr:sp macro="" textlink="">
      <xdr:nvSpPr>
        <xdr:cNvPr id="875" name="繰出金該当値テキスト"/>
        <xdr:cNvSpPr txBox="1"/>
      </xdr:nvSpPr>
      <xdr:spPr>
        <a:xfrm>
          <a:off x="22212300" y="124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64135</xdr:rowOff>
    </xdr:from>
    <xdr:to>
      <xdr:col>112</xdr:col>
      <xdr:colOff>38100</xdr:colOff>
      <xdr:row>74</xdr:row>
      <xdr:rowOff>165735</xdr:rowOff>
    </xdr:to>
    <xdr:sp macro="" textlink="">
      <xdr:nvSpPr>
        <xdr:cNvPr id="876" name="楕円 875"/>
        <xdr:cNvSpPr/>
      </xdr:nvSpPr>
      <xdr:spPr>
        <a:xfrm>
          <a:off x="212725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10812</xdr:rowOff>
    </xdr:from>
    <xdr:ext cx="534377" cy="259045"/>
    <xdr:sp macro="" textlink="">
      <xdr:nvSpPr>
        <xdr:cNvPr id="877" name="テキスト ボックス 876"/>
        <xdr:cNvSpPr txBox="1"/>
      </xdr:nvSpPr>
      <xdr:spPr>
        <a:xfrm>
          <a:off x="21056111" y="125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151841</xdr:rowOff>
    </xdr:from>
    <xdr:to>
      <xdr:col>107</xdr:col>
      <xdr:colOff>101600</xdr:colOff>
      <xdr:row>74</xdr:row>
      <xdr:rowOff>81991</xdr:rowOff>
    </xdr:to>
    <xdr:sp macro="" textlink="">
      <xdr:nvSpPr>
        <xdr:cNvPr id="878" name="楕円 877"/>
        <xdr:cNvSpPr/>
      </xdr:nvSpPr>
      <xdr:spPr>
        <a:xfrm>
          <a:off x="20383500" y="126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98518</xdr:rowOff>
    </xdr:from>
    <xdr:ext cx="534377" cy="259045"/>
    <xdr:sp macro="" textlink="">
      <xdr:nvSpPr>
        <xdr:cNvPr id="879" name="テキスト ボックス 878"/>
        <xdr:cNvSpPr txBox="1"/>
      </xdr:nvSpPr>
      <xdr:spPr>
        <a:xfrm>
          <a:off x="20167111" y="124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82499</xdr:rowOff>
    </xdr:from>
    <xdr:to>
      <xdr:col>102</xdr:col>
      <xdr:colOff>165100</xdr:colOff>
      <xdr:row>75</xdr:row>
      <xdr:rowOff>12649</xdr:rowOff>
    </xdr:to>
    <xdr:sp macro="" textlink="">
      <xdr:nvSpPr>
        <xdr:cNvPr id="880" name="楕円 879"/>
        <xdr:cNvSpPr/>
      </xdr:nvSpPr>
      <xdr:spPr>
        <a:xfrm>
          <a:off x="19494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29176</xdr:rowOff>
    </xdr:from>
    <xdr:ext cx="534377" cy="259045"/>
    <xdr:sp macro="" textlink="">
      <xdr:nvSpPr>
        <xdr:cNvPr id="881" name="テキスト ボックス 880"/>
        <xdr:cNvSpPr txBox="1"/>
      </xdr:nvSpPr>
      <xdr:spPr>
        <a:xfrm>
          <a:off x="19278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75870</xdr:rowOff>
    </xdr:from>
    <xdr:to>
      <xdr:col>98</xdr:col>
      <xdr:colOff>38100</xdr:colOff>
      <xdr:row>75</xdr:row>
      <xdr:rowOff>6020</xdr:rowOff>
    </xdr:to>
    <xdr:sp macro="" textlink="">
      <xdr:nvSpPr>
        <xdr:cNvPr id="882" name="楕円 881"/>
        <xdr:cNvSpPr/>
      </xdr:nvSpPr>
      <xdr:spPr>
        <a:xfrm>
          <a:off x="18605500" y="127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22547</xdr:rowOff>
    </xdr:from>
    <xdr:ext cx="534377" cy="259045"/>
    <xdr:sp macro="" textlink="">
      <xdr:nvSpPr>
        <xdr:cNvPr id="883" name="テキスト ボックス 882"/>
        <xdr:cNvSpPr txBox="1"/>
      </xdr:nvSpPr>
      <xdr:spPr>
        <a:xfrm>
          <a:off x="18389111" y="125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９，７６７円となり、前年度の５５８，７４５円から大幅な減少となった。国の新たな給付金として、子育て世帯や住民税非課税世帯等への臨時特別給付金などの補助費等の増や新型コロナウイルスワクチン接種事業経費が増となった一方で、特別定額給付金給付事業が皆減となったことなどによるものである。主な構成要素である扶助費は、住民一人あたり１８１，６４７円となっており大幅な増加となった。これは、私立児童福祉施設措置等経費や生活保護費などが増となったためであり、引き続き類似団体より高い水準にある。扶助費の変動推移は類似団体と同様の傾向にあり、社会情勢の影響を反映していると推察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462,083
440,453
34.80
238,374,839
221,692,274
16,635,211
122,151,082
13,212,219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71310</xdr:rowOff>
    </xdr:from>
    <xdr:to>
      <xdr:col>24</xdr:col>
      <xdr:colOff>63500</xdr:colOff>
      <xdr:row>37</xdr:row>
      <xdr:rowOff>79883</xdr:rowOff>
    </xdr:to>
    <xdr:cxnSp macro="">
      <xdr:nvCxnSpPr>
        <xdr:cNvPr id="60" name="直線コネクタ 59"/>
        <xdr:cNvCxnSpPr/>
      </xdr:nvCxnSpPr>
      <xdr:spPr>
        <a:xfrm>
          <a:off x="3797300" y="6414960"/>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61785</xdr:rowOff>
    </xdr:from>
    <xdr:to>
      <xdr:col>19</xdr:col>
      <xdr:colOff>177800</xdr:colOff>
      <xdr:row>37</xdr:row>
      <xdr:rowOff>71310</xdr:rowOff>
    </xdr:to>
    <xdr:cxnSp macro="">
      <xdr:nvCxnSpPr>
        <xdr:cNvPr id="63" name="直線コネクタ 62"/>
        <xdr:cNvCxnSpPr/>
      </xdr:nvCxnSpPr>
      <xdr:spPr>
        <a:xfrm>
          <a:off x="2908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56642</xdr:rowOff>
    </xdr:from>
    <xdr:to>
      <xdr:col>15</xdr:col>
      <xdr:colOff>50800</xdr:colOff>
      <xdr:row>37</xdr:row>
      <xdr:rowOff>61785</xdr:rowOff>
    </xdr:to>
    <xdr:cxnSp macro="">
      <xdr:nvCxnSpPr>
        <xdr:cNvPr id="66" name="直線コネクタ 65"/>
        <xdr:cNvCxnSpPr/>
      </xdr:nvCxnSpPr>
      <xdr:spPr>
        <a:xfrm>
          <a:off x="2019300" y="64002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56642</xdr:rowOff>
    </xdr:from>
    <xdr:to>
      <xdr:col>10</xdr:col>
      <xdr:colOff>114300</xdr:colOff>
      <xdr:row>37</xdr:row>
      <xdr:rowOff>63881</xdr:rowOff>
    </xdr:to>
    <xdr:cxnSp macro="">
      <xdr:nvCxnSpPr>
        <xdr:cNvPr id="69" name="直線コネクタ 68"/>
        <xdr:cNvCxnSpPr/>
      </xdr:nvCxnSpPr>
      <xdr:spPr>
        <a:xfrm flipV="1">
          <a:off x="1130300" y="64002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29083</xdr:rowOff>
    </xdr:from>
    <xdr:to>
      <xdr:col>24</xdr:col>
      <xdr:colOff>114300</xdr:colOff>
      <xdr:row>37</xdr:row>
      <xdr:rowOff>130683</xdr:rowOff>
    </xdr:to>
    <xdr:sp macro="" textlink="">
      <xdr:nvSpPr>
        <xdr:cNvPr id="79" name="楕円 78"/>
        <xdr:cNvSpPr/>
      </xdr:nvSpPr>
      <xdr:spPr>
        <a:xfrm>
          <a:off x="45847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146956</xdr:rowOff>
    </xdr:from>
    <xdr:ext cx="469744" cy="259045"/>
    <xdr:sp macro="" textlink="">
      <xdr:nvSpPr>
        <xdr:cNvPr id="80" name="議会費該当値テキスト"/>
        <xdr:cNvSpPr txBox="1"/>
      </xdr:nvSpPr>
      <xdr:spPr>
        <a:xfrm>
          <a:off x="4686300" y="63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20510</xdr:rowOff>
    </xdr:from>
    <xdr:to>
      <xdr:col>20</xdr:col>
      <xdr:colOff>38100</xdr:colOff>
      <xdr:row>37</xdr:row>
      <xdr:rowOff>122110</xdr:rowOff>
    </xdr:to>
    <xdr:sp macro="" textlink="">
      <xdr:nvSpPr>
        <xdr:cNvPr id="81" name="楕円 80"/>
        <xdr:cNvSpPr/>
      </xdr:nvSpPr>
      <xdr:spPr>
        <a:xfrm>
          <a:off x="3746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113237</xdr:rowOff>
    </xdr:from>
    <xdr:ext cx="469744" cy="259045"/>
    <xdr:sp macro="" textlink="">
      <xdr:nvSpPr>
        <xdr:cNvPr id="82" name="テキスト ボックス 81"/>
        <xdr:cNvSpPr txBox="1"/>
      </xdr:nvSpPr>
      <xdr:spPr>
        <a:xfrm>
          <a:off x="3562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10985</xdr:rowOff>
    </xdr:from>
    <xdr:to>
      <xdr:col>15</xdr:col>
      <xdr:colOff>101600</xdr:colOff>
      <xdr:row>37</xdr:row>
      <xdr:rowOff>112585</xdr:rowOff>
    </xdr:to>
    <xdr:sp macro="" textlink="">
      <xdr:nvSpPr>
        <xdr:cNvPr id="83" name="楕円 82"/>
        <xdr:cNvSpPr/>
      </xdr:nvSpPr>
      <xdr:spPr>
        <a:xfrm>
          <a:off x="2857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103712</xdr:rowOff>
    </xdr:from>
    <xdr:ext cx="469744" cy="259045"/>
    <xdr:sp macro="" textlink="">
      <xdr:nvSpPr>
        <xdr:cNvPr id="84" name="テキスト ボックス 83"/>
        <xdr:cNvSpPr txBox="1"/>
      </xdr:nvSpPr>
      <xdr:spPr>
        <a:xfrm>
          <a:off x="2673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5842</xdr:rowOff>
    </xdr:from>
    <xdr:to>
      <xdr:col>10</xdr:col>
      <xdr:colOff>165100</xdr:colOff>
      <xdr:row>37</xdr:row>
      <xdr:rowOff>107442</xdr:rowOff>
    </xdr:to>
    <xdr:sp macro="" textlink="">
      <xdr:nvSpPr>
        <xdr:cNvPr id="85" name="楕円 84"/>
        <xdr:cNvSpPr/>
      </xdr:nvSpPr>
      <xdr:spPr>
        <a:xfrm>
          <a:off x="1968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98569</xdr:rowOff>
    </xdr:from>
    <xdr:ext cx="469744" cy="259045"/>
    <xdr:sp macro="" textlink="">
      <xdr:nvSpPr>
        <xdr:cNvPr id="86" name="テキスト ボックス 85"/>
        <xdr:cNvSpPr txBox="1"/>
      </xdr:nvSpPr>
      <xdr:spPr>
        <a:xfrm>
          <a:off x="1784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13081</xdr:rowOff>
    </xdr:from>
    <xdr:to>
      <xdr:col>6</xdr:col>
      <xdr:colOff>38100</xdr:colOff>
      <xdr:row>37</xdr:row>
      <xdr:rowOff>114681</xdr:rowOff>
    </xdr:to>
    <xdr:sp macro="" textlink="">
      <xdr:nvSpPr>
        <xdr:cNvPr id="87" name="楕円 86"/>
        <xdr:cNvSpPr/>
      </xdr:nvSpPr>
      <xdr:spPr>
        <a:xfrm>
          <a:off x="1079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105808</xdr:rowOff>
    </xdr:from>
    <xdr:ext cx="469744" cy="259045"/>
    <xdr:sp macro="" textlink="">
      <xdr:nvSpPr>
        <xdr:cNvPr id="88" name="テキスト ボックス 87"/>
        <xdr:cNvSpPr txBox="1"/>
      </xdr:nvSpPr>
      <xdr:spPr>
        <a:xfrm>
          <a:off x="895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111669</xdr:rowOff>
    </xdr:from>
    <xdr:to>
      <xdr:col>24</xdr:col>
      <xdr:colOff>62865</xdr:colOff>
      <xdr:row>59</xdr:row>
      <xdr:rowOff>83051</xdr:rowOff>
    </xdr:to>
    <xdr:cxnSp macro="">
      <xdr:nvCxnSpPr>
        <xdr:cNvPr id="115" name="直線コネクタ 114"/>
        <xdr:cNvCxnSpPr/>
      </xdr:nvCxnSpPr>
      <xdr:spPr>
        <a:xfrm flipV="1">
          <a:off x="4633595" y="8855619"/>
          <a:ext cx="1270" cy="134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86878</xdr:rowOff>
    </xdr:from>
    <xdr:ext cx="534377" cy="259045"/>
    <xdr:sp macro="" textlink="">
      <xdr:nvSpPr>
        <xdr:cNvPr id="116" name="総務費最小値テキスト"/>
        <xdr:cNvSpPr txBox="1"/>
      </xdr:nvSpPr>
      <xdr:spPr>
        <a:xfrm>
          <a:off x="4686300" y="1020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83051</xdr:rowOff>
    </xdr:from>
    <xdr:to>
      <xdr:col>24</xdr:col>
      <xdr:colOff>152400</xdr:colOff>
      <xdr:row>59</xdr:row>
      <xdr:rowOff>83051</xdr:rowOff>
    </xdr:to>
    <xdr:cxnSp macro="">
      <xdr:nvCxnSpPr>
        <xdr:cNvPr id="117" name="直線コネクタ 116"/>
        <xdr:cNvCxnSpPr/>
      </xdr:nvCxnSpPr>
      <xdr:spPr>
        <a:xfrm>
          <a:off x="4546600" y="1019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58346</xdr:rowOff>
    </xdr:from>
    <xdr:ext cx="599010" cy="259045"/>
    <xdr:sp macro="" textlink="">
      <xdr:nvSpPr>
        <xdr:cNvPr id="118" name="総務費最大値テキスト"/>
        <xdr:cNvSpPr txBox="1"/>
      </xdr:nvSpPr>
      <xdr:spPr>
        <a:xfrm>
          <a:off x="4686300" y="86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111669</xdr:rowOff>
    </xdr:from>
    <xdr:to>
      <xdr:col>24</xdr:col>
      <xdr:colOff>152400</xdr:colOff>
      <xdr:row>51</xdr:row>
      <xdr:rowOff>111669</xdr:rowOff>
    </xdr:to>
    <xdr:cxnSp macro="">
      <xdr:nvCxnSpPr>
        <xdr:cNvPr id="119" name="直線コネクタ 118"/>
        <xdr:cNvCxnSpPr/>
      </xdr:nvCxnSpPr>
      <xdr:spPr>
        <a:xfrm>
          <a:off x="4546600" y="88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25944</xdr:rowOff>
    </xdr:from>
    <xdr:to>
      <xdr:col>24</xdr:col>
      <xdr:colOff>63500</xdr:colOff>
      <xdr:row>58</xdr:row>
      <xdr:rowOff>1234</xdr:rowOff>
    </xdr:to>
    <xdr:cxnSp macro="">
      <xdr:nvCxnSpPr>
        <xdr:cNvPr id="120" name="直線コネクタ 119"/>
        <xdr:cNvCxnSpPr/>
      </xdr:nvCxnSpPr>
      <xdr:spPr>
        <a:xfrm>
          <a:off x="3797300" y="8769894"/>
          <a:ext cx="838200" cy="117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103351</xdr:rowOff>
    </xdr:from>
    <xdr:ext cx="534377" cy="259045"/>
    <xdr:sp macro="" textlink="">
      <xdr:nvSpPr>
        <xdr:cNvPr id="121" name="総務費平均値テキスト"/>
        <xdr:cNvSpPr txBox="1"/>
      </xdr:nvSpPr>
      <xdr:spPr>
        <a:xfrm>
          <a:off x="4686300" y="97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80474</xdr:rowOff>
    </xdr:from>
    <xdr:to>
      <xdr:col>24</xdr:col>
      <xdr:colOff>114300</xdr:colOff>
      <xdr:row>58</xdr:row>
      <xdr:rowOff>10624</xdr:rowOff>
    </xdr:to>
    <xdr:sp macro="" textlink="">
      <xdr:nvSpPr>
        <xdr:cNvPr id="122" name="フローチャート: 判断 121"/>
        <xdr:cNvSpPr/>
      </xdr:nvSpPr>
      <xdr:spPr>
        <a:xfrm>
          <a:off x="45847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25944</xdr:rowOff>
    </xdr:from>
    <xdr:to>
      <xdr:col>19</xdr:col>
      <xdr:colOff>177800</xdr:colOff>
      <xdr:row>58</xdr:row>
      <xdr:rowOff>78054</xdr:rowOff>
    </xdr:to>
    <xdr:cxnSp macro="">
      <xdr:nvCxnSpPr>
        <xdr:cNvPr id="123" name="直線コネクタ 122"/>
        <xdr:cNvCxnSpPr/>
      </xdr:nvCxnSpPr>
      <xdr:spPr>
        <a:xfrm flipV="1">
          <a:off x="2908300" y="8769894"/>
          <a:ext cx="889000" cy="125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115254</xdr:rowOff>
    </xdr:from>
    <xdr:to>
      <xdr:col>20</xdr:col>
      <xdr:colOff>38100</xdr:colOff>
      <xdr:row>52</xdr:row>
      <xdr:rowOff>45404</xdr:rowOff>
    </xdr:to>
    <xdr:sp macro="" textlink="">
      <xdr:nvSpPr>
        <xdr:cNvPr id="124" name="フローチャート: 判断 123"/>
        <xdr:cNvSpPr/>
      </xdr:nvSpPr>
      <xdr:spPr>
        <a:xfrm>
          <a:off x="3746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36531</xdr:rowOff>
    </xdr:from>
    <xdr:ext cx="599010" cy="259045"/>
    <xdr:sp macro="" textlink="">
      <xdr:nvSpPr>
        <xdr:cNvPr id="125" name="テキスト ボックス 124"/>
        <xdr:cNvSpPr txBox="1"/>
      </xdr:nvSpPr>
      <xdr:spPr>
        <a:xfrm>
          <a:off x="3497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9354</xdr:rowOff>
    </xdr:from>
    <xdr:to>
      <xdr:col>15</xdr:col>
      <xdr:colOff>50800</xdr:colOff>
      <xdr:row>58</xdr:row>
      <xdr:rowOff>78054</xdr:rowOff>
    </xdr:to>
    <xdr:cxnSp macro="">
      <xdr:nvCxnSpPr>
        <xdr:cNvPr id="126" name="直線コネクタ 125"/>
        <xdr:cNvCxnSpPr/>
      </xdr:nvCxnSpPr>
      <xdr:spPr>
        <a:xfrm>
          <a:off x="2019300" y="9953454"/>
          <a:ext cx="8890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10544</xdr:rowOff>
    </xdr:from>
    <xdr:to>
      <xdr:col>15</xdr:col>
      <xdr:colOff>101600</xdr:colOff>
      <xdr:row>58</xdr:row>
      <xdr:rowOff>112144</xdr:rowOff>
    </xdr:to>
    <xdr:sp macro="" textlink="">
      <xdr:nvSpPr>
        <xdr:cNvPr id="127" name="フローチャート: 判断 126"/>
        <xdr:cNvSpPr/>
      </xdr:nvSpPr>
      <xdr:spPr>
        <a:xfrm>
          <a:off x="2857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128671</xdr:rowOff>
    </xdr:from>
    <xdr:ext cx="534377" cy="259045"/>
    <xdr:sp macro="" textlink="">
      <xdr:nvSpPr>
        <xdr:cNvPr id="128" name="テキスト ボックス 127"/>
        <xdr:cNvSpPr txBox="1"/>
      </xdr:nvSpPr>
      <xdr:spPr>
        <a:xfrm>
          <a:off x="2641111" y="972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9354</xdr:rowOff>
    </xdr:from>
    <xdr:to>
      <xdr:col>10</xdr:col>
      <xdr:colOff>114300</xdr:colOff>
      <xdr:row>58</xdr:row>
      <xdr:rowOff>59451</xdr:rowOff>
    </xdr:to>
    <xdr:cxnSp macro="">
      <xdr:nvCxnSpPr>
        <xdr:cNvPr id="129" name="直線コネクタ 128"/>
        <xdr:cNvCxnSpPr/>
      </xdr:nvCxnSpPr>
      <xdr:spPr>
        <a:xfrm flipV="1">
          <a:off x="1130300" y="9953454"/>
          <a:ext cx="8890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20124</xdr:rowOff>
    </xdr:from>
    <xdr:to>
      <xdr:col>10</xdr:col>
      <xdr:colOff>165100</xdr:colOff>
      <xdr:row>58</xdr:row>
      <xdr:rowOff>121724</xdr:rowOff>
    </xdr:to>
    <xdr:sp macro="" textlink="">
      <xdr:nvSpPr>
        <xdr:cNvPr id="130" name="フローチャート: 判断 129"/>
        <xdr:cNvSpPr/>
      </xdr:nvSpPr>
      <xdr:spPr>
        <a:xfrm>
          <a:off x="1968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112851</xdr:rowOff>
    </xdr:from>
    <xdr:ext cx="534377" cy="259045"/>
    <xdr:sp macro="" textlink="">
      <xdr:nvSpPr>
        <xdr:cNvPr id="131" name="テキスト ボックス 130"/>
        <xdr:cNvSpPr txBox="1"/>
      </xdr:nvSpPr>
      <xdr:spPr>
        <a:xfrm>
          <a:off x="175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50027</xdr:rowOff>
    </xdr:from>
    <xdr:to>
      <xdr:col>6</xdr:col>
      <xdr:colOff>38100</xdr:colOff>
      <xdr:row>58</xdr:row>
      <xdr:rowOff>151627</xdr:rowOff>
    </xdr:to>
    <xdr:sp macro="" textlink="">
      <xdr:nvSpPr>
        <xdr:cNvPr id="132" name="フローチャート: 判断 131"/>
        <xdr:cNvSpPr/>
      </xdr:nvSpPr>
      <xdr:spPr>
        <a:xfrm>
          <a:off x="1079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142754</xdr:rowOff>
    </xdr:from>
    <xdr:ext cx="534377" cy="259045"/>
    <xdr:sp macro="" textlink="">
      <xdr:nvSpPr>
        <xdr:cNvPr id="133" name="テキスト ボックス 132"/>
        <xdr:cNvSpPr txBox="1"/>
      </xdr:nvSpPr>
      <xdr:spPr>
        <a:xfrm>
          <a:off x="863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121884</xdr:rowOff>
    </xdr:from>
    <xdr:to>
      <xdr:col>24</xdr:col>
      <xdr:colOff>114300</xdr:colOff>
      <xdr:row>58</xdr:row>
      <xdr:rowOff>52034</xdr:rowOff>
    </xdr:to>
    <xdr:sp macro="" textlink="">
      <xdr:nvSpPr>
        <xdr:cNvPr id="139" name="楕円 138"/>
        <xdr:cNvSpPr/>
      </xdr:nvSpPr>
      <xdr:spPr>
        <a:xfrm>
          <a:off x="45847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100311</xdr:rowOff>
    </xdr:from>
    <xdr:ext cx="534377" cy="259045"/>
    <xdr:sp macro="" textlink="">
      <xdr:nvSpPr>
        <xdr:cNvPr id="140" name="総務費該当値テキスト"/>
        <xdr:cNvSpPr txBox="1"/>
      </xdr:nvSpPr>
      <xdr:spPr>
        <a:xfrm>
          <a:off x="4686300" y="98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146594</xdr:rowOff>
    </xdr:from>
    <xdr:to>
      <xdr:col>20</xdr:col>
      <xdr:colOff>38100</xdr:colOff>
      <xdr:row>51</xdr:row>
      <xdr:rowOff>76744</xdr:rowOff>
    </xdr:to>
    <xdr:sp macro="" textlink="">
      <xdr:nvSpPr>
        <xdr:cNvPr id="141" name="楕円 140"/>
        <xdr:cNvSpPr/>
      </xdr:nvSpPr>
      <xdr:spPr>
        <a:xfrm>
          <a:off x="3746500" y="87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93271</xdr:rowOff>
    </xdr:from>
    <xdr:ext cx="599010" cy="259045"/>
    <xdr:sp macro="" textlink="">
      <xdr:nvSpPr>
        <xdr:cNvPr id="142" name="テキスト ボックス 141"/>
        <xdr:cNvSpPr txBox="1"/>
      </xdr:nvSpPr>
      <xdr:spPr>
        <a:xfrm>
          <a:off x="3497795" y="84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27254</xdr:rowOff>
    </xdr:from>
    <xdr:to>
      <xdr:col>15</xdr:col>
      <xdr:colOff>101600</xdr:colOff>
      <xdr:row>58</xdr:row>
      <xdr:rowOff>128854</xdr:rowOff>
    </xdr:to>
    <xdr:sp macro="" textlink="">
      <xdr:nvSpPr>
        <xdr:cNvPr id="143" name="楕円 142"/>
        <xdr:cNvSpPr/>
      </xdr:nvSpPr>
      <xdr:spPr>
        <a:xfrm>
          <a:off x="28575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44" name="テキスト ボックス 143"/>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130004</xdr:rowOff>
    </xdr:from>
    <xdr:to>
      <xdr:col>10</xdr:col>
      <xdr:colOff>165100</xdr:colOff>
      <xdr:row>58</xdr:row>
      <xdr:rowOff>60154</xdr:rowOff>
    </xdr:to>
    <xdr:sp macro="" textlink="">
      <xdr:nvSpPr>
        <xdr:cNvPr id="145" name="楕円 144"/>
        <xdr:cNvSpPr/>
      </xdr:nvSpPr>
      <xdr:spPr>
        <a:xfrm>
          <a:off x="1968500" y="99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76681</xdr:rowOff>
    </xdr:from>
    <xdr:ext cx="534377" cy="259045"/>
    <xdr:sp macro="" textlink="">
      <xdr:nvSpPr>
        <xdr:cNvPr id="146" name="テキスト ボックス 145"/>
        <xdr:cNvSpPr txBox="1"/>
      </xdr:nvSpPr>
      <xdr:spPr>
        <a:xfrm>
          <a:off x="1752111" y="96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8651</xdr:rowOff>
    </xdr:from>
    <xdr:to>
      <xdr:col>6</xdr:col>
      <xdr:colOff>38100</xdr:colOff>
      <xdr:row>58</xdr:row>
      <xdr:rowOff>110251</xdr:rowOff>
    </xdr:to>
    <xdr:sp macro="" textlink="">
      <xdr:nvSpPr>
        <xdr:cNvPr id="147" name="楕円 146"/>
        <xdr:cNvSpPr/>
      </xdr:nvSpPr>
      <xdr:spPr>
        <a:xfrm>
          <a:off x="1079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126778</xdr:rowOff>
    </xdr:from>
    <xdr:ext cx="534377" cy="259045"/>
    <xdr:sp macro="" textlink="">
      <xdr:nvSpPr>
        <xdr:cNvPr id="148" name="テキスト ボックス 147"/>
        <xdr:cNvSpPr txBox="1"/>
      </xdr:nvSpPr>
      <xdr:spPr>
        <a:xfrm>
          <a:off x="863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5" name="直線コネクタ 174"/>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6" name="民生費最小値テキスト"/>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7" name="直線コネクタ 176"/>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8" name="民生費最大値テキスト"/>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9" name="直線コネクタ 178"/>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110700</xdr:rowOff>
    </xdr:from>
    <xdr:to>
      <xdr:col>24</xdr:col>
      <xdr:colOff>63500</xdr:colOff>
      <xdr:row>76</xdr:row>
      <xdr:rowOff>56838</xdr:rowOff>
    </xdr:to>
    <xdr:cxnSp macro="">
      <xdr:nvCxnSpPr>
        <xdr:cNvPr id="180" name="直線コネクタ 179"/>
        <xdr:cNvCxnSpPr/>
      </xdr:nvCxnSpPr>
      <xdr:spPr>
        <a:xfrm flipV="1">
          <a:off x="3797300" y="12798000"/>
          <a:ext cx="838200" cy="28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81" name="民生費平均値テキスト"/>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2" name="フローチャート: 判断 181"/>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56838</xdr:rowOff>
    </xdr:from>
    <xdr:to>
      <xdr:col>19</xdr:col>
      <xdr:colOff>177800</xdr:colOff>
      <xdr:row>76</xdr:row>
      <xdr:rowOff>77521</xdr:rowOff>
    </xdr:to>
    <xdr:cxnSp macro="">
      <xdr:nvCxnSpPr>
        <xdr:cNvPr id="183" name="直線コネクタ 182"/>
        <xdr:cNvCxnSpPr/>
      </xdr:nvCxnSpPr>
      <xdr:spPr>
        <a:xfrm flipV="1">
          <a:off x="2908300" y="13087038"/>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4" name="フローチャート: 判断 183"/>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84483</xdr:rowOff>
    </xdr:from>
    <xdr:ext cx="599010" cy="259045"/>
    <xdr:sp macro="" textlink="">
      <xdr:nvSpPr>
        <xdr:cNvPr id="185" name="テキスト ボックス 184"/>
        <xdr:cNvSpPr txBox="1"/>
      </xdr:nvSpPr>
      <xdr:spPr>
        <a:xfrm>
          <a:off x="3497795" y="1328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77521</xdr:rowOff>
    </xdr:from>
    <xdr:to>
      <xdr:col>15</xdr:col>
      <xdr:colOff>50800</xdr:colOff>
      <xdr:row>77</xdr:row>
      <xdr:rowOff>28786</xdr:rowOff>
    </xdr:to>
    <xdr:cxnSp macro="">
      <xdr:nvCxnSpPr>
        <xdr:cNvPr id="186" name="直線コネクタ 185"/>
        <xdr:cNvCxnSpPr/>
      </xdr:nvCxnSpPr>
      <xdr:spPr>
        <a:xfrm flipV="1">
          <a:off x="2019300" y="13107721"/>
          <a:ext cx="889000" cy="1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7" name="フローチャート: 判断 186"/>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134938</xdr:rowOff>
    </xdr:from>
    <xdr:ext cx="599010" cy="259045"/>
    <xdr:sp macro="" textlink="">
      <xdr:nvSpPr>
        <xdr:cNvPr id="188" name="テキスト ボックス 187"/>
        <xdr:cNvSpPr txBox="1"/>
      </xdr:nvSpPr>
      <xdr:spPr>
        <a:xfrm>
          <a:off x="2608795" y="1333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28786</xdr:rowOff>
    </xdr:from>
    <xdr:to>
      <xdr:col>10</xdr:col>
      <xdr:colOff>114300</xdr:colOff>
      <xdr:row>77</xdr:row>
      <xdr:rowOff>49577</xdr:rowOff>
    </xdr:to>
    <xdr:cxnSp macro="">
      <xdr:nvCxnSpPr>
        <xdr:cNvPr id="189" name="直線コネクタ 188"/>
        <xdr:cNvCxnSpPr/>
      </xdr:nvCxnSpPr>
      <xdr:spPr>
        <a:xfrm flipV="1">
          <a:off x="1130300" y="13230436"/>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90" name="フローチャート: 判断 189"/>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54069</xdr:rowOff>
    </xdr:from>
    <xdr:ext cx="599010" cy="259045"/>
    <xdr:sp macro="" textlink="">
      <xdr:nvSpPr>
        <xdr:cNvPr id="191" name="テキスト ボックス 190"/>
        <xdr:cNvSpPr txBox="1"/>
      </xdr:nvSpPr>
      <xdr:spPr>
        <a:xfrm>
          <a:off x="1719795" y="1342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2" name="フローチャート: 判断 191"/>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69211</xdr:rowOff>
    </xdr:from>
    <xdr:ext cx="599010" cy="259045"/>
    <xdr:sp macro="" textlink="">
      <xdr:nvSpPr>
        <xdr:cNvPr id="193" name="テキスト ボックス 192"/>
        <xdr:cNvSpPr txBox="1"/>
      </xdr:nvSpPr>
      <xdr:spPr>
        <a:xfrm>
          <a:off x="830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59900</xdr:rowOff>
    </xdr:from>
    <xdr:to>
      <xdr:col>24</xdr:col>
      <xdr:colOff>114300</xdr:colOff>
      <xdr:row>74</xdr:row>
      <xdr:rowOff>161500</xdr:rowOff>
    </xdr:to>
    <xdr:sp macro="" textlink="">
      <xdr:nvSpPr>
        <xdr:cNvPr id="199" name="楕円 198"/>
        <xdr:cNvSpPr/>
      </xdr:nvSpPr>
      <xdr:spPr>
        <a:xfrm>
          <a:off x="4584700" y="127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82777</xdr:rowOff>
    </xdr:from>
    <xdr:ext cx="599010" cy="259045"/>
    <xdr:sp macro="" textlink="">
      <xdr:nvSpPr>
        <xdr:cNvPr id="200" name="民生費該当値テキスト"/>
        <xdr:cNvSpPr txBox="1"/>
      </xdr:nvSpPr>
      <xdr:spPr>
        <a:xfrm>
          <a:off x="4686300" y="1259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6038</xdr:rowOff>
    </xdr:from>
    <xdr:to>
      <xdr:col>20</xdr:col>
      <xdr:colOff>38100</xdr:colOff>
      <xdr:row>76</xdr:row>
      <xdr:rowOff>107638</xdr:rowOff>
    </xdr:to>
    <xdr:sp macro="" textlink="">
      <xdr:nvSpPr>
        <xdr:cNvPr id="201" name="楕円 200"/>
        <xdr:cNvSpPr/>
      </xdr:nvSpPr>
      <xdr:spPr>
        <a:xfrm>
          <a:off x="3746500" y="130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124165</xdr:rowOff>
    </xdr:from>
    <xdr:ext cx="599010" cy="259045"/>
    <xdr:sp macro="" textlink="">
      <xdr:nvSpPr>
        <xdr:cNvPr id="202" name="テキスト ボックス 201"/>
        <xdr:cNvSpPr txBox="1"/>
      </xdr:nvSpPr>
      <xdr:spPr>
        <a:xfrm>
          <a:off x="3497795" y="128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26721</xdr:rowOff>
    </xdr:from>
    <xdr:to>
      <xdr:col>15</xdr:col>
      <xdr:colOff>101600</xdr:colOff>
      <xdr:row>76</xdr:row>
      <xdr:rowOff>128321</xdr:rowOff>
    </xdr:to>
    <xdr:sp macro="" textlink="">
      <xdr:nvSpPr>
        <xdr:cNvPr id="203" name="楕円 202"/>
        <xdr:cNvSpPr/>
      </xdr:nvSpPr>
      <xdr:spPr>
        <a:xfrm>
          <a:off x="2857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144848</xdr:rowOff>
    </xdr:from>
    <xdr:ext cx="599010" cy="259045"/>
    <xdr:sp macro="" textlink="">
      <xdr:nvSpPr>
        <xdr:cNvPr id="204" name="テキスト ボックス 203"/>
        <xdr:cNvSpPr txBox="1"/>
      </xdr:nvSpPr>
      <xdr:spPr>
        <a:xfrm>
          <a:off x="2608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149436</xdr:rowOff>
    </xdr:from>
    <xdr:to>
      <xdr:col>10</xdr:col>
      <xdr:colOff>165100</xdr:colOff>
      <xdr:row>77</xdr:row>
      <xdr:rowOff>79586</xdr:rowOff>
    </xdr:to>
    <xdr:sp macro="" textlink="">
      <xdr:nvSpPr>
        <xdr:cNvPr id="205" name="楕円 204"/>
        <xdr:cNvSpPr/>
      </xdr:nvSpPr>
      <xdr:spPr>
        <a:xfrm>
          <a:off x="1968500" y="131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96113</xdr:rowOff>
    </xdr:from>
    <xdr:ext cx="599010" cy="259045"/>
    <xdr:sp macro="" textlink="">
      <xdr:nvSpPr>
        <xdr:cNvPr id="206" name="テキスト ボックス 205"/>
        <xdr:cNvSpPr txBox="1"/>
      </xdr:nvSpPr>
      <xdr:spPr>
        <a:xfrm>
          <a:off x="1719795" y="129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170227</xdr:rowOff>
    </xdr:from>
    <xdr:to>
      <xdr:col>6</xdr:col>
      <xdr:colOff>38100</xdr:colOff>
      <xdr:row>77</xdr:row>
      <xdr:rowOff>100377</xdr:rowOff>
    </xdr:to>
    <xdr:sp macro="" textlink="">
      <xdr:nvSpPr>
        <xdr:cNvPr id="207" name="楕円 206"/>
        <xdr:cNvSpPr/>
      </xdr:nvSpPr>
      <xdr:spPr>
        <a:xfrm>
          <a:off x="1079500" y="132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116904</xdr:rowOff>
    </xdr:from>
    <xdr:ext cx="599010" cy="259045"/>
    <xdr:sp macro="" textlink="">
      <xdr:nvSpPr>
        <xdr:cNvPr id="208" name="テキスト ボックス 207"/>
        <xdr:cNvSpPr txBox="1"/>
      </xdr:nvSpPr>
      <xdr:spPr>
        <a:xfrm>
          <a:off x="830795" y="1297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5" name="直線コネクタ 234"/>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6" name="衛生費最小値テキスト"/>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7" name="直線コネクタ 236"/>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8" name="衛生費最大値テキスト"/>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9" name="直線コネクタ 238"/>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133838</xdr:rowOff>
    </xdr:from>
    <xdr:to>
      <xdr:col>24</xdr:col>
      <xdr:colOff>63500</xdr:colOff>
      <xdr:row>98</xdr:row>
      <xdr:rowOff>123028</xdr:rowOff>
    </xdr:to>
    <xdr:cxnSp macro="">
      <xdr:nvCxnSpPr>
        <xdr:cNvPr id="240" name="直線コネクタ 239"/>
        <xdr:cNvCxnSpPr/>
      </xdr:nvCxnSpPr>
      <xdr:spPr>
        <a:xfrm flipV="1">
          <a:off x="3797300" y="16764488"/>
          <a:ext cx="838200" cy="16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41" name="衛生費平均値テキスト"/>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2" name="フローチャート: 判断 241"/>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123028</xdr:rowOff>
    </xdr:from>
    <xdr:to>
      <xdr:col>19</xdr:col>
      <xdr:colOff>177800</xdr:colOff>
      <xdr:row>99</xdr:row>
      <xdr:rowOff>13725</xdr:rowOff>
    </xdr:to>
    <xdr:cxnSp macro="">
      <xdr:nvCxnSpPr>
        <xdr:cNvPr id="243" name="直線コネクタ 242"/>
        <xdr:cNvCxnSpPr/>
      </xdr:nvCxnSpPr>
      <xdr:spPr>
        <a:xfrm flipV="1">
          <a:off x="2908300" y="16925128"/>
          <a:ext cx="889000" cy="6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4" name="フローチャート: 判断 243"/>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5" name="テキスト ボックス 244"/>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13725</xdr:rowOff>
    </xdr:from>
    <xdr:to>
      <xdr:col>15</xdr:col>
      <xdr:colOff>50800</xdr:colOff>
      <xdr:row>99</xdr:row>
      <xdr:rowOff>26233</xdr:rowOff>
    </xdr:to>
    <xdr:cxnSp macro="">
      <xdr:nvCxnSpPr>
        <xdr:cNvPr id="246" name="直線コネクタ 245"/>
        <xdr:cNvCxnSpPr/>
      </xdr:nvCxnSpPr>
      <xdr:spPr>
        <a:xfrm flipV="1">
          <a:off x="2019300" y="16987275"/>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7" name="フローチャート: 判断 246"/>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8" name="テキスト ボックス 247"/>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14117</xdr:rowOff>
    </xdr:from>
    <xdr:to>
      <xdr:col>10</xdr:col>
      <xdr:colOff>114300</xdr:colOff>
      <xdr:row>99</xdr:row>
      <xdr:rowOff>26233</xdr:rowOff>
    </xdr:to>
    <xdr:cxnSp macro="">
      <xdr:nvCxnSpPr>
        <xdr:cNvPr id="249" name="直線コネクタ 248"/>
        <xdr:cNvCxnSpPr/>
      </xdr:nvCxnSpPr>
      <xdr:spPr>
        <a:xfrm>
          <a:off x="1130300" y="1698766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50" name="フローチャート: 判断 249"/>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51" name="テキスト ボックス 250"/>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2" name="フローチャート: 判断 251"/>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3" name="テキスト ボックス 252"/>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83038</xdr:rowOff>
    </xdr:from>
    <xdr:to>
      <xdr:col>24</xdr:col>
      <xdr:colOff>114300</xdr:colOff>
      <xdr:row>98</xdr:row>
      <xdr:rowOff>13188</xdr:rowOff>
    </xdr:to>
    <xdr:sp macro="" textlink="">
      <xdr:nvSpPr>
        <xdr:cNvPr id="259" name="楕円 258"/>
        <xdr:cNvSpPr/>
      </xdr:nvSpPr>
      <xdr:spPr>
        <a:xfrm>
          <a:off x="4584700" y="167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169415</xdr:rowOff>
    </xdr:from>
    <xdr:ext cx="534377" cy="259045"/>
    <xdr:sp macro="" textlink="">
      <xdr:nvSpPr>
        <xdr:cNvPr id="260" name="衛生費該当値テキスト"/>
        <xdr:cNvSpPr txBox="1"/>
      </xdr:nvSpPr>
      <xdr:spPr>
        <a:xfrm>
          <a:off x="4686300" y="1662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72228</xdr:rowOff>
    </xdr:from>
    <xdr:to>
      <xdr:col>20</xdr:col>
      <xdr:colOff>38100</xdr:colOff>
      <xdr:row>99</xdr:row>
      <xdr:rowOff>2378</xdr:rowOff>
    </xdr:to>
    <xdr:sp macro="" textlink="">
      <xdr:nvSpPr>
        <xdr:cNvPr id="261" name="楕円 260"/>
        <xdr:cNvSpPr/>
      </xdr:nvSpPr>
      <xdr:spPr>
        <a:xfrm>
          <a:off x="3746500" y="1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164955</xdr:rowOff>
    </xdr:from>
    <xdr:ext cx="534377" cy="259045"/>
    <xdr:sp macro="" textlink="">
      <xdr:nvSpPr>
        <xdr:cNvPr id="262" name="テキスト ボックス 261"/>
        <xdr:cNvSpPr txBox="1"/>
      </xdr:nvSpPr>
      <xdr:spPr>
        <a:xfrm>
          <a:off x="3530111" y="169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134375</xdr:rowOff>
    </xdr:from>
    <xdr:to>
      <xdr:col>15</xdr:col>
      <xdr:colOff>101600</xdr:colOff>
      <xdr:row>99</xdr:row>
      <xdr:rowOff>64525</xdr:rowOff>
    </xdr:to>
    <xdr:sp macro="" textlink="">
      <xdr:nvSpPr>
        <xdr:cNvPr id="263" name="楕円 262"/>
        <xdr:cNvSpPr/>
      </xdr:nvSpPr>
      <xdr:spPr>
        <a:xfrm>
          <a:off x="2857500" y="169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55652</xdr:rowOff>
    </xdr:from>
    <xdr:ext cx="534377" cy="259045"/>
    <xdr:sp macro="" textlink="">
      <xdr:nvSpPr>
        <xdr:cNvPr id="264" name="テキスト ボックス 263"/>
        <xdr:cNvSpPr txBox="1"/>
      </xdr:nvSpPr>
      <xdr:spPr>
        <a:xfrm>
          <a:off x="2641111" y="1702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146883</xdr:rowOff>
    </xdr:from>
    <xdr:to>
      <xdr:col>10</xdr:col>
      <xdr:colOff>165100</xdr:colOff>
      <xdr:row>99</xdr:row>
      <xdr:rowOff>77033</xdr:rowOff>
    </xdr:to>
    <xdr:sp macro="" textlink="">
      <xdr:nvSpPr>
        <xdr:cNvPr id="265" name="楕円 264"/>
        <xdr:cNvSpPr/>
      </xdr:nvSpPr>
      <xdr:spPr>
        <a:xfrm>
          <a:off x="1968500" y="16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68160</xdr:rowOff>
    </xdr:from>
    <xdr:ext cx="534377" cy="259045"/>
    <xdr:sp macro="" textlink="">
      <xdr:nvSpPr>
        <xdr:cNvPr id="266" name="テキスト ボックス 265"/>
        <xdr:cNvSpPr txBox="1"/>
      </xdr:nvSpPr>
      <xdr:spPr>
        <a:xfrm>
          <a:off x="1752111" y="170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134767</xdr:rowOff>
    </xdr:from>
    <xdr:to>
      <xdr:col>6</xdr:col>
      <xdr:colOff>38100</xdr:colOff>
      <xdr:row>99</xdr:row>
      <xdr:rowOff>64917</xdr:rowOff>
    </xdr:to>
    <xdr:sp macro="" textlink="">
      <xdr:nvSpPr>
        <xdr:cNvPr id="267" name="楕円 266"/>
        <xdr:cNvSpPr/>
      </xdr:nvSpPr>
      <xdr:spPr>
        <a:xfrm>
          <a:off x="1079500" y="169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56044</xdr:rowOff>
    </xdr:from>
    <xdr:ext cx="534377" cy="259045"/>
    <xdr:sp macro="" textlink="">
      <xdr:nvSpPr>
        <xdr:cNvPr id="268" name="テキスト ボックス 267"/>
        <xdr:cNvSpPr txBox="1"/>
      </xdr:nvSpPr>
      <xdr:spPr>
        <a:xfrm>
          <a:off x="863111" y="170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90" name="直線コネクタ 289"/>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91"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2" name="直線コネクタ 291"/>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3" name="労働費最大値テキスト"/>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4" name="直線コネクタ 293"/>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119583</xdr:rowOff>
    </xdr:from>
    <xdr:to>
      <xdr:col>55</xdr:col>
      <xdr:colOff>0</xdr:colOff>
      <xdr:row>35</xdr:row>
      <xdr:rowOff>162103</xdr:rowOff>
    </xdr:to>
    <xdr:cxnSp macro="">
      <xdr:nvCxnSpPr>
        <xdr:cNvPr id="295" name="直線コネクタ 294"/>
        <xdr:cNvCxnSpPr/>
      </xdr:nvCxnSpPr>
      <xdr:spPr>
        <a:xfrm>
          <a:off x="9639300" y="6120333"/>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123105</xdr:rowOff>
    </xdr:from>
    <xdr:ext cx="378565" cy="259045"/>
    <xdr:sp macro="" textlink="">
      <xdr:nvSpPr>
        <xdr:cNvPr id="296" name="労働費平均値テキスト"/>
        <xdr:cNvSpPr txBox="1"/>
      </xdr:nvSpPr>
      <xdr:spPr>
        <a:xfrm>
          <a:off x="10528300" y="6295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7" name="フローチャート: 判断 296"/>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119583</xdr:rowOff>
    </xdr:from>
    <xdr:to>
      <xdr:col>50</xdr:col>
      <xdr:colOff>114300</xdr:colOff>
      <xdr:row>36</xdr:row>
      <xdr:rowOff>26772</xdr:rowOff>
    </xdr:to>
    <xdr:cxnSp macro="">
      <xdr:nvCxnSpPr>
        <xdr:cNvPr id="298" name="直線コネクタ 297"/>
        <xdr:cNvCxnSpPr/>
      </xdr:nvCxnSpPr>
      <xdr:spPr>
        <a:xfrm flipV="1">
          <a:off x="8750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9" name="フローチャート: 判断 298"/>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300" name="テキスト ボックス 299"/>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4369</xdr:rowOff>
    </xdr:from>
    <xdr:to>
      <xdr:col>45</xdr:col>
      <xdr:colOff>177800</xdr:colOff>
      <xdr:row>36</xdr:row>
      <xdr:rowOff>26772</xdr:rowOff>
    </xdr:to>
    <xdr:cxnSp macro="">
      <xdr:nvCxnSpPr>
        <xdr:cNvPr id="301" name="直線コネクタ 300"/>
        <xdr:cNvCxnSpPr/>
      </xdr:nvCxnSpPr>
      <xdr:spPr>
        <a:xfrm>
          <a:off x="7861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2" name="フローチャート: 判断 301"/>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29837</xdr:rowOff>
    </xdr:from>
    <xdr:ext cx="378565" cy="259045"/>
    <xdr:sp macro="" textlink="">
      <xdr:nvSpPr>
        <xdr:cNvPr id="303" name="テキスト ボックス 302"/>
        <xdr:cNvSpPr txBox="1"/>
      </xdr:nvSpPr>
      <xdr:spPr>
        <a:xfrm>
          <a:off x="8561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4369</xdr:rowOff>
    </xdr:from>
    <xdr:to>
      <xdr:col>41</xdr:col>
      <xdr:colOff>50800</xdr:colOff>
      <xdr:row>36</xdr:row>
      <xdr:rowOff>29058</xdr:rowOff>
    </xdr:to>
    <xdr:cxnSp macro="">
      <xdr:nvCxnSpPr>
        <xdr:cNvPr id="304" name="直線コネクタ 303"/>
        <xdr:cNvCxnSpPr/>
      </xdr:nvCxnSpPr>
      <xdr:spPr>
        <a:xfrm flipV="1">
          <a:off x="6972300" y="6176569"/>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5" name="フローチャート: 判断 304"/>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24808</xdr:rowOff>
    </xdr:from>
    <xdr:ext cx="378565" cy="259045"/>
    <xdr:sp macro="" textlink="">
      <xdr:nvSpPr>
        <xdr:cNvPr id="306" name="テキスト ボックス 305"/>
        <xdr:cNvSpPr txBox="1"/>
      </xdr:nvSpPr>
      <xdr:spPr>
        <a:xfrm>
          <a:off x="7672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7" name="フローチャート: 判断 306"/>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9720</xdr:rowOff>
    </xdr:from>
    <xdr:ext cx="378565" cy="259045"/>
    <xdr:sp macro="" textlink="">
      <xdr:nvSpPr>
        <xdr:cNvPr id="308" name="テキスト ボックス 307"/>
        <xdr:cNvSpPr txBox="1"/>
      </xdr:nvSpPr>
      <xdr:spPr>
        <a:xfrm>
          <a:off x="6783017" y="63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111303</xdr:rowOff>
    </xdr:from>
    <xdr:to>
      <xdr:col>55</xdr:col>
      <xdr:colOff>50800</xdr:colOff>
      <xdr:row>36</xdr:row>
      <xdr:rowOff>41453</xdr:rowOff>
    </xdr:to>
    <xdr:sp macro="" textlink="">
      <xdr:nvSpPr>
        <xdr:cNvPr id="314" name="楕円 313"/>
        <xdr:cNvSpPr/>
      </xdr:nvSpPr>
      <xdr:spPr>
        <a:xfrm>
          <a:off x="104267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134180</xdr:rowOff>
    </xdr:from>
    <xdr:ext cx="469744" cy="259045"/>
    <xdr:sp macro="" textlink="">
      <xdr:nvSpPr>
        <xdr:cNvPr id="315" name="労働費該当値テキスト"/>
        <xdr:cNvSpPr txBox="1"/>
      </xdr:nvSpPr>
      <xdr:spPr>
        <a:xfrm>
          <a:off x="10528300" y="596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68783</xdr:rowOff>
    </xdr:from>
    <xdr:to>
      <xdr:col>50</xdr:col>
      <xdr:colOff>165100</xdr:colOff>
      <xdr:row>35</xdr:row>
      <xdr:rowOff>170383</xdr:rowOff>
    </xdr:to>
    <xdr:sp macro="" textlink="">
      <xdr:nvSpPr>
        <xdr:cNvPr id="316" name="楕円 315"/>
        <xdr:cNvSpPr/>
      </xdr:nvSpPr>
      <xdr:spPr>
        <a:xfrm>
          <a:off x="9588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15460</xdr:rowOff>
    </xdr:from>
    <xdr:ext cx="469744" cy="259045"/>
    <xdr:sp macro="" textlink="">
      <xdr:nvSpPr>
        <xdr:cNvPr id="317" name="テキスト ボックス 316"/>
        <xdr:cNvSpPr txBox="1"/>
      </xdr:nvSpPr>
      <xdr:spPr>
        <a:xfrm>
          <a:off x="9404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147422</xdr:rowOff>
    </xdr:from>
    <xdr:to>
      <xdr:col>46</xdr:col>
      <xdr:colOff>38100</xdr:colOff>
      <xdr:row>36</xdr:row>
      <xdr:rowOff>77572</xdr:rowOff>
    </xdr:to>
    <xdr:sp macro="" textlink="">
      <xdr:nvSpPr>
        <xdr:cNvPr id="318" name="楕円 317"/>
        <xdr:cNvSpPr/>
      </xdr:nvSpPr>
      <xdr:spPr>
        <a:xfrm>
          <a:off x="8699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94099</xdr:rowOff>
    </xdr:from>
    <xdr:ext cx="378565" cy="259045"/>
    <xdr:sp macro="" textlink="">
      <xdr:nvSpPr>
        <xdr:cNvPr id="319" name="テキスト ボックス 318"/>
        <xdr:cNvSpPr txBox="1"/>
      </xdr:nvSpPr>
      <xdr:spPr>
        <a:xfrm>
          <a:off x="8561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125019</xdr:rowOff>
    </xdr:from>
    <xdr:to>
      <xdr:col>41</xdr:col>
      <xdr:colOff>101600</xdr:colOff>
      <xdr:row>36</xdr:row>
      <xdr:rowOff>55169</xdr:rowOff>
    </xdr:to>
    <xdr:sp macro="" textlink="">
      <xdr:nvSpPr>
        <xdr:cNvPr id="320" name="楕円 319"/>
        <xdr:cNvSpPr/>
      </xdr:nvSpPr>
      <xdr:spPr>
        <a:xfrm>
          <a:off x="7810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71696</xdr:rowOff>
    </xdr:from>
    <xdr:ext cx="469744" cy="259045"/>
    <xdr:sp macro="" textlink="">
      <xdr:nvSpPr>
        <xdr:cNvPr id="321" name="テキスト ボックス 320"/>
        <xdr:cNvSpPr txBox="1"/>
      </xdr:nvSpPr>
      <xdr:spPr>
        <a:xfrm>
          <a:off x="7626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149708</xdr:rowOff>
    </xdr:from>
    <xdr:to>
      <xdr:col>36</xdr:col>
      <xdr:colOff>165100</xdr:colOff>
      <xdr:row>36</xdr:row>
      <xdr:rowOff>79858</xdr:rowOff>
    </xdr:to>
    <xdr:sp macro="" textlink="">
      <xdr:nvSpPr>
        <xdr:cNvPr id="322" name="楕円 321"/>
        <xdr:cNvSpPr/>
      </xdr:nvSpPr>
      <xdr:spPr>
        <a:xfrm>
          <a:off x="6921500" y="615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96385</xdr:rowOff>
    </xdr:from>
    <xdr:ext cx="378565" cy="259045"/>
    <xdr:sp macro="" textlink="">
      <xdr:nvSpPr>
        <xdr:cNvPr id="323" name="テキスト ボックス 322"/>
        <xdr:cNvSpPr txBox="1"/>
      </xdr:nvSpPr>
      <xdr:spPr>
        <a:xfrm>
          <a:off x="6783017" y="5925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9" name="テキスト ボックス 338"/>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1" name="テキスト ボックス 340"/>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3" name="テキスト ボックス 342"/>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7" name="直線コネクタ 346"/>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50" name="農林水産業費最大値テキスト"/>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51" name="直線コネクタ 350"/>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129794</xdr:rowOff>
    </xdr:from>
    <xdr:to>
      <xdr:col>55</xdr:col>
      <xdr:colOff>0</xdr:colOff>
      <xdr:row>58</xdr:row>
      <xdr:rowOff>140462</xdr:rowOff>
    </xdr:to>
    <xdr:cxnSp macro="">
      <xdr:nvCxnSpPr>
        <xdr:cNvPr id="352" name="直線コネクタ 351"/>
        <xdr:cNvCxnSpPr/>
      </xdr:nvCxnSpPr>
      <xdr:spPr>
        <a:xfrm>
          <a:off x="9639300" y="10073894"/>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3" name="農林水産業費平均値テキスト"/>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4" name="フローチャート: 判断 353"/>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129794</xdr:rowOff>
    </xdr:from>
    <xdr:to>
      <xdr:col>50</xdr:col>
      <xdr:colOff>114300</xdr:colOff>
      <xdr:row>58</xdr:row>
      <xdr:rowOff>141224</xdr:rowOff>
    </xdr:to>
    <xdr:cxnSp macro="">
      <xdr:nvCxnSpPr>
        <xdr:cNvPr id="355" name="直線コネクタ 354"/>
        <xdr:cNvCxnSpPr/>
      </xdr:nvCxnSpPr>
      <xdr:spPr>
        <a:xfrm flipV="1">
          <a:off x="8750300" y="100738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6" name="フローチャート: 判断 355"/>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7" name="テキスト ボックス 356"/>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61214</xdr:rowOff>
    </xdr:from>
    <xdr:to>
      <xdr:col>45</xdr:col>
      <xdr:colOff>177800</xdr:colOff>
      <xdr:row>58</xdr:row>
      <xdr:rowOff>141224</xdr:rowOff>
    </xdr:to>
    <xdr:cxnSp macro="">
      <xdr:nvCxnSpPr>
        <xdr:cNvPr id="358" name="直線コネクタ 357"/>
        <xdr:cNvCxnSpPr/>
      </xdr:nvCxnSpPr>
      <xdr:spPr>
        <a:xfrm>
          <a:off x="7861300" y="1000531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9" name="フローチャート: 判断 358"/>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120921</xdr:rowOff>
    </xdr:from>
    <xdr:ext cx="378565" cy="259045"/>
    <xdr:sp macro="" textlink="">
      <xdr:nvSpPr>
        <xdr:cNvPr id="360" name="テキスト ボックス 359"/>
        <xdr:cNvSpPr txBox="1"/>
      </xdr:nvSpPr>
      <xdr:spPr>
        <a:xfrm>
          <a:off x="8561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61214</xdr:rowOff>
    </xdr:from>
    <xdr:to>
      <xdr:col>41</xdr:col>
      <xdr:colOff>50800</xdr:colOff>
      <xdr:row>58</xdr:row>
      <xdr:rowOff>135890</xdr:rowOff>
    </xdr:to>
    <xdr:cxnSp macro="">
      <xdr:nvCxnSpPr>
        <xdr:cNvPr id="361" name="直線コネクタ 360"/>
        <xdr:cNvCxnSpPr/>
      </xdr:nvCxnSpPr>
      <xdr:spPr>
        <a:xfrm flipV="1">
          <a:off x="6972300" y="1000531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2" name="フローチャート: 判断 361"/>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3" name="テキスト ボックス 362"/>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4" name="フローチャート: 判断 363"/>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169689</xdr:rowOff>
    </xdr:from>
    <xdr:ext cx="378565" cy="259045"/>
    <xdr:sp macro="" textlink="">
      <xdr:nvSpPr>
        <xdr:cNvPr id="365" name="テキスト ボックス 364"/>
        <xdr:cNvSpPr txBox="1"/>
      </xdr:nvSpPr>
      <xdr:spPr>
        <a:xfrm>
          <a:off x="6783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89662</xdr:rowOff>
    </xdr:from>
    <xdr:to>
      <xdr:col>55</xdr:col>
      <xdr:colOff>50800</xdr:colOff>
      <xdr:row>59</xdr:row>
      <xdr:rowOff>19812</xdr:rowOff>
    </xdr:to>
    <xdr:sp macro="" textlink="">
      <xdr:nvSpPr>
        <xdr:cNvPr id="371" name="楕円 370"/>
        <xdr:cNvSpPr/>
      </xdr:nvSpPr>
      <xdr:spPr>
        <a:xfrm>
          <a:off x="10426700" y="100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4589</xdr:rowOff>
    </xdr:from>
    <xdr:ext cx="313932" cy="259045"/>
    <xdr:sp macro="" textlink="">
      <xdr:nvSpPr>
        <xdr:cNvPr id="372" name="農林水産業費該当値テキスト"/>
        <xdr:cNvSpPr txBox="1"/>
      </xdr:nvSpPr>
      <xdr:spPr>
        <a:xfrm>
          <a:off x="10528300" y="99486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78994</xdr:rowOff>
    </xdr:from>
    <xdr:to>
      <xdr:col>50</xdr:col>
      <xdr:colOff>165100</xdr:colOff>
      <xdr:row>59</xdr:row>
      <xdr:rowOff>9144</xdr:rowOff>
    </xdr:to>
    <xdr:sp macro="" textlink="">
      <xdr:nvSpPr>
        <xdr:cNvPr id="373" name="楕円 372"/>
        <xdr:cNvSpPr/>
      </xdr:nvSpPr>
      <xdr:spPr>
        <a:xfrm>
          <a:off x="9588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271</xdr:rowOff>
    </xdr:from>
    <xdr:ext cx="378565" cy="259045"/>
    <xdr:sp macro="" textlink="">
      <xdr:nvSpPr>
        <xdr:cNvPr id="374" name="テキスト ボックス 373"/>
        <xdr:cNvSpPr txBox="1"/>
      </xdr:nvSpPr>
      <xdr:spPr>
        <a:xfrm>
          <a:off x="9450017" y="10115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90424</xdr:rowOff>
    </xdr:from>
    <xdr:to>
      <xdr:col>46</xdr:col>
      <xdr:colOff>38100</xdr:colOff>
      <xdr:row>59</xdr:row>
      <xdr:rowOff>20574</xdr:rowOff>
    </xdr:to>
    <xdr:sp macro="" textlink="">
      <xdr:nvSpPr>
        <xdr:cNvPr id="375" name="楕円 374"/>
        <xdr:cNvSpPr/>
      </xdr:nvSpPr>
      <xdr:spPr>
        <a:xfrm>
          <a:off x="8699500" y="1003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11701</xdr:rowOff>
    </xdr:from>
    <xdr:ext cx="313932" cy="259045"/>
    <xdr:sp macro="" textlink="">
      <xdr:nvSpPr>
        <xdr:cNvPr id="376" name="テキスト ボックス 375"/>
        <xdr:cNvSpPr txBox="1"/>
      </xdr:nvSpPr>
      <xdr:spPr>
        <a:xfrm>
          <a:off x="8593333" y="10127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10414</xdr:rowOff>
    </xdr:from>
    <xdr:to>
      <xdr:col>41</xdr:col>
      <xdr:colOff>101600</xdr:colOff>
      <xdr:row>58</xdr:row>
      <xdr:rowOff>112014</xdr:rowOff>
    </xdr:to>
    <xdr:sp macro="" textlink="">
      <xdr:nvSpPr>
        <xdr:cNvPr id="377" name="楕円 376"/>
        <xdr:cNvSpPr/>
      </xdr:nvSpPr>
      <xdr:spPr>
        <a:xfrm>
          <a:off x="7810500" y="99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103141</xdr:rowOff>
    </xdr:from>
    <xdr:ext cx="378565" cy="259045"/>
    <xdr:sp macro="" textlink="">
      <xdr:nvSpPr>
        <xdr:cNvPr id="378" name="テキスト ボックス 377"/>
        <xdr:cNvSpPr txBox="1"/>
      </xdr:nvSpPr>
      <xdr:spPr>
        <a:xfrm>
          <a:off x="7672017" y="1004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85090</xdr:rowOff>
    </xdr:from>
    <xdr:to>
      <xdr:col>36</xdr:col>
      <xdr:colOff>165100</xdr:colOff>
      <xdr:row>59</xdr:row>
      <xdr:rowOff>15240</xdr:rowOff>
    </xdr:to>
    <xdr:sp macro="" textlink="">
      <xdr:nvSpPr>
        <xdr:cNvPr id="379" name="楕円 378"/>
        <xdr:cNvSpPr/>
      </xdr:nvSpPr>
      <xdr:spPr>
        <a:xfrm>
          <a:off x="6921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6367</xdr:rowOff>
    </xdr:from>
    <xdr:ext cx="378565" cy="259045"/>
    <xdr:sp macro="" textlink="">
      <xdr:nvSpPr>
        <xdr:cNvPr id="380" name="テキスト ボックス 379"/>
        <xdr:cNvSpPr txBox="1"/>
      </xdr:nvSpPr>
      <xdr:spPr>
        <a:xfrm>
          <a:off x="6783017" y="1012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2" name="直線コネクタ 401"/>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3" name="商工費最小値テキスト"/>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4" name="直線コネクタ 403"/>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5" name="商工費最大値テキスト"/>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6" name="直線コネクタ 405"/>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160320</xdr:rowOff>
    </xdr:from>
    <xdr:to>
      <xdr:col>55</xdr:col>
      <xdr:colOff>0</xdr:colOff>
      <xdr:row>76</xdr:row>
      <xdr:rowOff>22977</xdr:rowOff>
    </xdr:to>
    <xdr:cxnSp macro="">
      <xdr:nvCxnSpPr>
        <xdr:cNvPr id="407" name="直線コネクタ 406"/>
        <xdr:cNvCxnSpPr/>
      </xdr:nvCxnSpPr>
      <xdr:spPr>
        <a:xfrm flipV="1">
          <a:off x="9639300" y="13019070"/>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80951</xdr:rowOff>
    </xdr:from>
    <xdr:ext cx="469744" cy="259045"/>
    <xdr:sp macro="" textlink="">
      <xdr:nvSpPr>
        <xdr:cNvPr id="408" name="商工費平均値テキスト"/>
        <xdr:cNvSpPr txBox="1"/>
      </xdr:nvSpPr>
      <xdr:spPr>
        <a:xfrm>
          <a:off x="10528300" y="13111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9" name="フローチャート: 判断 408"/>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22977</xdr:rowOff>
    </xdr:from>
    <xdr:to>
      <xdr:col>50</xdr:col>
      <xdr:colOff>114300</xdr:colOff>
      <xdr:row>76</xdr:row>
      <xdr:rowOff>128636</xdr:rowOff>
    </xdr:to>
    <xdr:cxnSp macro="">
      <xdr:nvCxnSpPr>
        <xdr:cNvPr id="410" name="直線コネクタ 409"/>
        <xdr:cNvCxnSpPr/>
      </xdr:nvCxnSpPr>
      <xdr:spPr>
        <a:xfrm flipV="1">
          <a:off x="8750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11" name="フローチャート: 判断 410"/>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39895</xdr:rowOff>
    </xdr:from>
    <xdr:ext cx="469744" cy="259045"/>
    <xdr:sp macro="" textlink="">
      <xdr:nvSpPr>
        <xdr:cNvPr id="412" name="テキスト ボックス 411"/>
        <xdr:cNvSpPr txBox="1"/>
      </xdr:nvSpPr>
      <xdr:spPr>
        <a:xfrm>
          <a:off x="9404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91419</xdr:rowOff>
    </xdr:from>
    <xdr:to>
      <xdr:col>45</xdr:col>
      <xdr:colOff>177800</xdr:colOff>
      <xdr:row>76</xdr:row>
      <xdr:rowOff>128636</xdr:rowOff>
    </xdr:to>
    <xdr:cxnSp macro="">
      <xdr:nvCxnSpPr>
        <xdr:cNvPr id="413" name="直線コネクタ 412"/>
        <xdr:cNvCxnSpPr/>
      </xdr:nvCxnSpPr>
      <xdr:spPr>
        <a:xfrm>
          <a:off x="7861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4" name="フローチャート: 判断 413"/>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91101</xdr:rowOff>
    </xdr:from>
    <xdr:ext cx="469744" cy="259045"/>
    <xdr:sp macro="" textlink="">
      <xdr:nvSpPr>
        <xdr:cNvPr id="415" name="テキスト ボックス 414"/>
        <xdr:cNvSpPr txBox="1"/>
      </xdr:nvSpPr>
      <xdr:spPr>
        <a:xfrm>
          <a:off x="8515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91419</xdr:rowOff>
    </xdr:from>
    <xdr:to>
      <xdr:col>41</xdr:col>
      <xdr:colOff>50800</xdr:colOff>
      <xdr:row>76</xdr:row>
      <xdr:rowOff>108383</xdr:rowOff>
    </xdr:to>
    <xdr:cxnSp macro="">
      <xdr:nvCxnSpPr>
        <xdr:cNvPr id="416" name="直線コネクタ 415"/>
        <xdr:cNvCxnSpPr/>
      </xdr:nvCxnSpPr>
      <xdr:spPr>
        <a:xfrm flipV="1">
          <a:off x="6972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7" name="フローチャート: 判断 416"/>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65955</xdr:rowOff>
    </xdr:from>
    <xdr:ext cx="469744" cy="259045"/>
    <xdr:sp macro="" textlink="">
      <xdr:nvSpPr>
        <xdr:cNvPr id="418" name="テキスト ボックス 417"/>
        <xdr:cNvSpPr txBox="1"/>
      </xdr:nvSpPr>
      <xdr:spPr>
        <a:xfrm>
          <a:off x="7626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9" name="フローチャート: 判断 418"/>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152275</xdr:rowOff>
    </xdr:from>
    <xdr:ext cx="469744" cy="259045"/>
    <xdr:sp macro="" textlink="">
      <xdr:nvSpPr>
        <xdr:cNvPr id="420" name="テキスト ボックス 419"/>
        <xdr:cNvSpPr txBox="1"/>
      </xdr:nvSpPr>
      <xdr:spPr>
        <a:xfrm>
          <a:off x="6737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109520</xdr:rowOff>
    </xdr:from>
    <xdr:to>
      <xdr:col>55</xdr:col>
      <xdr:colOff>50800</xdr:colOff>
      <xdr:row>76</xdr:row>
      <xdr:rowOff>39669</xdr:rowOff>
    </xdr:to>
    <xdr:sp macro="" textlink="">
      <xdr:nvSpPr>
        <xdr:cNvPr id="426" name="楕円 425"/>
        <xdr:cNvSpPr/>
      </xdr:nvSpPr>
      <xdr:spPr>
        <a:xfrm>
          <a:off x="104267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132397</xdr:rowOff>
    </xdr:from>
    <xdr:ext cx="534377" cy="259045"/>
    <xdr:sp macro="" textlink="">
      <xdr:nvSpPr>
        <xdr:cNvPr id="427" name="商工費該当値テキスト"/>
        <xdr:cNvSpPr txBox="1"/>
      </xdr:nvSpPr>
      <xdr:spPr>
        <a:xfrm>
          <a:off x="10528300" y="1281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143627</xdr:rowOff>
    </xdr:from>
    <xdr:to>
      <xdr:col>50</xdr:col>
      <xdr:colOff>165100</xdr:colOff>
      <xdr:row>76</xdr:row>
      <xdr:rowOff>73777</xdr:rowOff>
    </xdr:to>
    <xdr:sp macro="" textlink="">
      <xdr:nvSpPr>
        <xdr:cNvPr id="428" name="楕円 427"/>
        <xdr:cNvSpPr/>
      </xdr:nvSpPr>
      <xdr:spPr>
        <a:xfrm>
          <a:off x="9588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90304</xdr:rowOff>
    </xdr:from>
    <xdr:ext cx="534377" cy="259045"/>
    <xdr:sp macro="" textlink="">
      <xdr:nvSpPr>
        <xdr:cNvPr id="429" name="テキスト ボックス 428"/>
        <xdr:cNvSpPr txBox="1"/>
      </xdr:nvSpPr>
      <xdr:spPr>
        <a:xfrm>
          <a:off x="9372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77836</xdr:rowOff>
    </xdr:from>
    <xdr:to>
      <xdr:col>46</xdr:col>
      <xdr:colOff>38100</xdr:colOff>
      <xdr:row>77</xdr:row>
      <xdr:rowOff>7986</xdr:rowOff>
    </xdr:to>
    <xdr:sp macro="" textlink="">
      <xdr:nvSpPr>
        <xdr:cNvPr id="430" name="楕円 429"/>
        <xdr:cNvSpPr/>
      </xdr:nvSpPr>
      <xdr:spPr>
        <a:xfrm>
          <a:off x="8699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24513</xdr:rowOff>
    </xdr:from>
    <xdr:ext cx="469744" cy="259045"/>
    <xdr:sp macro="" textlink="">
      <xdr:nvSpPr>
        <xdr:cNvPr id="431" name="テキスト ボックス 430"/>
        <xdr:cNvSpPr txBox="1"/>
      </xdr:nvSpPr>
      <xdr:spPr>
        <a:xfrm>
          <a:off x="8515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40619</xdr:rowOff>
    </xdr:from>
    <xdr:to>
      <xdr:col>41</xdr:col>
      <xdr:colOff>101600</xdr:colOff>
      <xdr:row>76</xdr:row>
      <xdr:rowOff>142219</xdr:rowOff>
    </xdr:to>
    <xdr:sp macro="" textlink="">
      <xdr:nvSpPr>
        <xdr:cNvPr id="432" name="楕円 431"/>
        <xdr:cNvSpPr/>
      </xdr:nvSpPr>
      <xdr:spPr>
        <a:xfrm>
          <a:off x="7810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158747</xdr:rowOff>
    </xdr:from>
    <xdr:ext cx="469744" cy="259045"/>
    <xdr:sp macro="" textlink="">
      <xdr:nvSpPr>
        <xdr:cNvPr id="433" name="テキスト ボックス 432"/>
        <xdr:cNvSpPr txBox="1"/>
      </xdr:nvSpPr>
      <xdr:spPr>
        <a:xfrm>
          <a:off x="7626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57583</xdr:rowOff>
    </xdr:from>
    <xdr:to>
      <xdr:col>36</xdr:col>
      <xdr:colOff>165100</xdr:colOff>
      <xdr:row>76</xdr:row>
      <xdr:rowOff>159183</xdr:rowOff>
    </xdr:to>
    <xdr:sp macro="" textlink="">
      <xdr:nvSpPr>
        <xdr:cNvPr id="434" name="楕円 433"/>
        <xdr:cNvSpPr/>
      </xdr:nvSpPr>
      <xdr:spPr>
        <a:xfrm>
          <a:off x="6921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4259</xdr:rowOff>
    </xdr:from>
    <xdr:ext cx="469744" cy="259045"/>
    <xdr:sp macro="" textlink="">
      <xdr:nvSpPr>
        <xdr:cNvPr id="435" name="テキスト ボックス 434"/>
        <xdr:cNvSpPr txBox="1"/>
      </xdr:nvSpPr>
      <xdr:spPr>
        <a:xfrm>
          <a:off x="6737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61" name="直線コネクタ 460"/>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2" name="土木費最小値テキスト"/>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3" name="直線コネクタ 462"/>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4" name="土木費最大値テキスト"/>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5" name="直線コネクタ 464"/>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158728</xdr:rowOff>
    </xdr:from>
    <xdr:to>
      <xdr:col>55</xdr:col>
      <xdr:colOff>0</xdr:colOff>
      <xdr:row>96</xdr:row>
      <xdr:rowOff>115044</xdr:rowOff>
    </xdr:to>
    <xdr:cxnSp macro="">
      <xdr:nvCxnSpPr>
        <xdr:cNvPr id="466" name="直線コネクタ 465"/>
        <xdr:cNvCxnSpPr/>
      </xdr:nvCxnSpPr>
      <xdr:spPr>
        <a:xfrm>
          <a:off x="9639300" y="16446478"/>
          <a:ext cx="838200" cy="1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7" name="土木費平均値テキスト"/>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8" name="フローチャート: 判断 467"/>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158728</xdr:rowOff>
    </xdr:from>
    <xdr:to>
      <xdr:col>50</xdr:col>
      <xdr:colOff>114300</xdr:colOff>
      <xdr:row>96</xdr:row>
      <xdr:rowOff>133452</xdr:rowOff>
    </xdr:to>
    <xdr:cxnSp macro="">
      <xdr:nvCxnSpPr>
        <xdr:cNvPr id="469" name="直線コネクタ 468"/>
        <xdr:cNvCxnSpPr/>
      </xdr:nvCxnSpPr>
      <xdr:spPr>
        <a:xfrm flipV="1">
          <a:off x="8750300" y="16446478"/>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70" name="フローチャート: 判断 469"/>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71" name="テキスト ボックス 470"/>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133452</xdr:rowOff>
    </xdr:from>
    <xdr:to>
      <xdr:col>45</xdr:col>
      <xdr:colOff>177800</xdr:colOff>
      <xdr:row>96</xdr:row>
      <xdr:rowOff>136325</xdr:rowOff>
    </xdr:to>
    <xdr:cxnSp macro="">
      <xdr:nvCxnSpPr>
        <xdr:cNvPr id="472" name="直線コネクタ 471"/>
        <xdr:cNvCxnSpPr/>
      </xdr:nvCxnSpPr>
      <xdr:spPr>
        <a:xfrm flipV="1">
          <a:off x="7861300" y="16592652"/>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3" name="フローチャート: 判断 472"/>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72879</xdr:rowOff>
    </xdr:from>
    <xdr:ext cx="534377" cy="259045"/>
    <xdr:sp macro="" textlink="">
      <xdr:nvSpPr>
        <xdr:cNvPr id="474" name="テキスト ボックス 473"/>
        <xdr:cNvSpPr txBox="1"/>
      </xdr:nvSpPr>
      <xdr:spPr>
        <a:xfrm>
          <a:off x="8483111" y="1670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110668</xdr:rowOff>
    </xdr:from>
    <xdr:to>
      <xdr:col>41</xdr:col>
      <xdr:colOff>50800</xdr:colOff>
      <xdr:row>96</xdr:row>
      <xdr:rowOff>136325</xdr:rowOff>
    </xdr:to>
    <xdr:cxnSp macro="">
      <xdr:nvCxnSpPr>
        <xdr:cNvPr id="475" name="直線コネクタ 474"/>
        <xdr:cNvCxnSpPr/>
      </xdr:nvCxnSpPr>
      <xdr:spPr>
        <a:xfrm>
          <a:off x="6972300" y="16569868"/>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6" name="フローチャート: 判断 475"/>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112721</xdr:rowOff>
    </xdr:from>
    <xdr:ext cx="534377" cy="259045"/>
    <xdr:sp macro="" textlink="">
      <xdr:nvSpPr>
        <xdr:cNvPr id="477" name="テキスト ボックス 476"/>
        <xdr:cNvSpPr txBox="1"/>
      </xdr:nvSpPr>
      <xdr:spPr>
        <a:xfrm>
          <a:off x="7594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8" name="フローチャート: 判断 477"/>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106994</xdr:rowOff>
    </xdr:from>
    <xdr:ext cx="534377" cy="259045"/>
    <xdr:sp macro="" textlink="">
      <xdr:nvSpPr>
        <xdr:cNvPr id="479" name="テキスト ボックス 478"/>
        <xdr:cNvSpPr txBox="1"/>
      </xdr:nvSpPr>
      <xdr:spPr>
        <a:xfrm>
          <a:off x="6705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64244</xdr:rowOff>
    </xdr:from>
    <xdr:to>
      <xdr:col>55</xdr:col>
      <xdr:colOff>50800</xdr:colOff>
      <xdr:row>96</xdr:row>
      <xdr:rowOff>165844</xdr:rowOff>
    </xdr:to>
    <xdr:sp macro="" textlink="">
      <xdr:nvSpPr>
        <xdr:cNvPr id="485" name="楕円 484"/>
        <xdr:cNvSpPr/>
      </xdr:nvSpPr>
      <xdr:spPr>
        <a:xfrm>
          <a:off x="10426700" y="165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87121</xdr:rowOff>
    </xdr:from>
    <xdr:ext cx="534377" cy="259045"/>
    <xdr:sp macro="" textlink="">
      <xdr:nvSpPr>
        <xdr:cNvPr id="486" name="土木費該当値テキスト"/>
        <xdr:cNvSpPr txBox="1"/>
      </xdr:nvSpPr>
      <xdr:spPr>
        <a:xfrm>
          <a:off x="10528300" y="163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107928</xdr:rowOff>
    </xdr:from>
    <xdr:to>
      <xdr:col>50</xdr:col>
      <xdr:colOff>165100</xdr:colOff>
      <xdr:row>96</xdr:row>
      <xdr:rowOff>38078</xdr:rowOff>
    </xdr:to>
    <xdr:sp macro="" textlink="">
      <xdr:nvSpPr>
        <xdr:cNvPr id="487" name="楕円 486"/>
        <xdr:cNvSpPr/>
      </xdr:nvSpPr>
      <xdr:spPr>
        <a:xfrm>
          <a:off x="9588500" y="1639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54605</xdr:rowOff>
    </xdr:from>
    <xdr:ext cx="534377" cy="259045"/>
    <xdr:sp macro="" textlink="">
      <xdr:nvSpPr>
        <xdr:cNvPr id="488" name="テキスト ボックス 487"/>
        <xdr:cNvSpPr txBox="1"/>
      </xdr:nvSpPr>
      <xdr:spPr>
        <a:xfrm>
          <a:off x="9372111" y="1617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82652</xdr:rowOff>
    </xdr:from>
    <xdr:to>
      <xdr:col>46</xdr:col>
      <xdr:colOff>38100</xdr:colOff>
      <xdr:row>97</xdr:row>
      <xdr:rowOff>12802</xdr:rowOff>
    </xdr:to>
    <xdr:sp macro="" textlink="">
      <xdr:nvSpPr>
        <xdr:cNvPr id="489" name="楕円 488"/>
        <xdr:cNvSpPr/>
      </xdr:nvSpPr>
      <xdr:spPr>
        <a:xfrm>
          <a:off x="86995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29329</xdr:rowOff>
    </xdr:from>
    <xdr:ext cx="534377" cy="259045"/>
    <xdr:sp macro="" textlink="">
      <xdr:nvSpPr>
        <xdr:cNvPr id="490" name="テキスト ボックス 489"/>
        <xdr:cNvSpPr txBox="1"/>
      </xdr:nvSpPr>
      <xdr:spPr>
        <a:xfrm>
          <a:off x="8483111" y="163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85525</xdr:rowOff>
    </xdr:from>
    <xdr:to>
      <xdr:col>41</xdr:col>
      <xdr:colOff>101600</xdr:colOff>
      <xdr:row>97</xdr:row>
      <xdr:rowOff>15675</xdr:rowOff>
    </xdr:to>
    <xdr:sp macro="" textlink="">
      <xdr:nvSpPr>
        <xdr:cNvPr id="491" name="楕円 490"/>
        <xdr:cNvSpPr/>
      </xdr:nvSpPr>
      <xdr:spPr>
        <a:xfrm>
          <a:off x="7810500" y="16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32202</xdr:rowOff>
    </xdr:from>
    <xdr:ext cx="534377" cy="259045"/>
    <xdr:sp macro="" textlink="">
      <xdr:nvSpPr>
        <xdr:cNvPr id="492" name="テキスト ボックス 491"/>
        <xdr:cNvSpPr txBox="1"/>
      </xdr:nvSpPr>
      <xdr:spPr>
        <a:xfrm>
          <a:off x="7594111" y="163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59868</xdr:rowOff>
    </xdr:from>
    <xdr:to>
      <xdr:col>36</xdr:col>
      <xdr:colOff>165100</xdr:colOff>
      <xdr:row>96</xdr:row>
      <xdr:rowOff>161468</xdr:rowOff>
    </xdr:to>
    <xdr:sp macro="" textlink="">
      <xdr:nvSpPr>
        <xdr:cNvPr id="493" name="楕円 492"/>
        <xdr:cNvSpPr/>
      </xdr:nvSpPr>
      <xdr:spPr>
        <a:xfrm>
          <a:off x="6921500" y="165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6545</xdr:rowOff>
    </xdr:from>
    <xdr:ext cx="534377" cy="259045"/>
    <xdr:sp macro="" textlink="">
      <xdr:nvSpPr>
        <xdr:cNvPr id="494" name="テキスト ボックス 493"/>
        <xdr:cNvSpPr txBox="1"/>
      </xdr:nvSpPr>
      <xdr:spPr>
        <a:xfrm>
          <a:off x="6705111" y="162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6" name="直線コネクタ 515"/>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7" name="消防費最小値テキスト"/>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8" name="直線コネクタ 517"/>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9"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20" name="直線コネクタ 519"/>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44236</xdr:rowOff>
    </xdr:from>
    <xdr:to>
      <xdr:col>85</xdr:col>
      <xdr:colOff>127000</xdr:colOff>
      <xdr:row>37</xdr:row>
      <xdr:rowOff>104038</xdr:rowOff>
    </xdr:to>
    <xdr:cxnSp macro="">
      <xdr:nvCxnSpPr>
        <xdr:cNvPr id="521" name="直線コネクタ 520"/>
        <xdr:cNvCxnSpPr/>
      </xdr:nvCxnSpPr>
      <xdr:spPr>
        <a:xfrm>
          <a:off x="15481300" y="6387886"/>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1409</xdr:rowOff>
    </xdr:from>
    <xdr:ext cx="469744" cy="259045"/>
    <xdr:sp macro="" textlink="">
      <xdr:nvSpPr>
        <xdr:cNvPr id="522" name="消防費平均値テキスト"/>
        <xdr:cNvSpPr txBox="1"/>
      </xdr:nvSpPr>
      <xdr:spPr>
        <a:xfrm>
          <a:off x="16370300" y="6173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3" name="フローチャート: 判断 522"/>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35916</xdr:rowOff>
    </xdr:from>
    <xdr:to>
      <xdr:col>81</xdr:col>
      <xdr:colOff>50800</xdr:colOff>
      <xdr:row>37</xdr:row>
      <xdr:rowOff>44236</xdr:rowOff>
    </xdr:to>
    <xdr:cxnSp macro="">
      <xdr:nvCxnSpPr>
        <xdr:cNvPr id="524" name="直線コネクタ 523"/>
        <xdr:cNvCxnSpPr/>
      </xdr:nvCxnSpPr>
      <xdr:spPr>
        <a:xfrm>
          <a:off x="14592300" y="6379566"/>
          <a:ext cx="889000" cy="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5" name="フローチャート: 判断 524"/>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59991</xdr:rowOff>
    </xdr:from>
    <xdr:ext cx="469744" cy="259045"/>
    <xdr:sp macro="" textlink="">
      <xdr:nvSpPr>
        <xdr:cNvPr id="526" name="テキスト ボックス 525"/>
        <xdr:cNvSpPr txBox="1"/>
      </xdr:nvSpPr>
      <xdr:spPr>
        <a:xfrm>
          <a:off x="15246428" y="606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35916</xdr:rowOff>
    </xdr:from>
    <xdr:to>
      <xdr:col>76</xdr:col>
      <xdr:colOff>114300</xdr:colOff>
      <xdr:row>37</xdr:row>
      <xdr:rowOff>97820</xdr:rowOff>
    </xdr:to>
    <xdr:cxnSp macro="">
      <xdr:nvCxnSpPr>
        <xdr:cNvPr id="527" name="直線コネクタ 526"/>
        <xdr:cNvCxnSpPr/>
      </xdr:nvCxnSpPr>
      <xdr:spPr>
        <a:xfrm flipV="1">
          <a:off x="13703300" y="6379566"/>
          <a:ext cx="889000" cy="6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8" name="フローチャート: 判断 527"/>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9" name="テキスト ボックス 528"/>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17628</xdr:rowOff>
    </xdr:from>
    <xdr:to>
      <xdr:col>71</xdr:col>
      <xdr:colOff>177800</xdr:colOff>
      <xdr:row>37</xdr:row>
      <xdr:rowOff>97820</xdr:rowOff>
    </xdr:to>
    <xdr:cxnSp macro="">
      <xdr:nvCxnSpPr>
        <xdr:cNvPr id="530" name="直線コネクタ 529"/>
        <xdr:cNvCxnSpPr/>
      </xdr:nvCxnSpPr>
      <xdr:spPr>
        <a:xfrm>
          <a:off x="12814300" y="6361278"/>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31" name="フローチャート: 判断 530"/>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2" name="テキスト ボックス 531"/>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3" name="フローチャート: 判断 532"/>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4" name="テキスト ボックス 533"/>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53238</xdr:rowOff>
    </xdr:from>
    <xdr:to>
      <xdr:col>85</xdr:col>
      <xdr:colOff>177800</xdr:colOff>
      <xdr:row>37</xdr:row>
      <xdr:rowOff>154838</xdr:rowOff>
    </xdr:to>
    <xdr:sp macro="" textlink="">
      <xdr:nvSpPr>
        <xdr:cNvPr id="540" name="楕円 539"/>
        <xdr:cNvSpPr/>
      </xdr:nvSpPr>
      <xdr:spPr>
        <a:xfrm>
          <a:off x="162687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31665</xdr:rowOff>
    </xdr:from>
    <xdr:ext cx="469744" cy="259045"/>
    <xdr:sp macro="" textlink="">
      <xdr:nvSpPr>
        <xdr:cNvPr id="541" name="消防費該当値テキスト"/>
        <xdr:cNvSpPr txBox="1"/>
      </xdr:nvSpPr>
      <xdr:spPr>
        <a:xfrm>
          <a:off x="16370300" y="637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164886</xdr:rowOff>
    </xdr:from>
    <xdr:to>
      <xdr:col>81</xdr:col>
      <xdr:colOff>101600</xdr:colOff>
      <xdr:row>37</xdr:row>
      <xdr:rowOff>95036</xdr:rowOff>
    </xdr:to>
    <xdr:sp macro="" textlink="">
      <xdr:nvSpPr>
        <xdr:cNvPr id="542" name="楕円 541"/>
        <xdr:cNvSpPr/>
      </xdr:nvSpPr>
      <xdr:spPr>
        <a:xfrm>
          <a:off x="15430500" y="63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86163</xdr:rowOff>
    </xdr:from>
    <xdr:ext cx="469744" cy="259045"/>
    <xdr:sp macro="" textlink="">
      <xdr:nvSpPr>
        <xdr:cNvPr id="543" name="テキスト ボックス 542"/>
        <xdr:cNvSpPr txBox="1"/>
      </xdr:nvSpPr>
      <xdr:spPr>
        <a:xfrm>
          <a:off x="15246428" y="642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156566</xdr:rowOff>
    </xdr:from>
    <xdr:to>
      <xdr:col>76</xdr:col>
      <xdr:colOff>165100</xdr:colOff>
      <xdr:row>37</xdr:row>
      <xdr:rowOff>86716</xdr:rowOff>
    </xdr:to>
    <xdr:sp macro="" textlink="">
      <xdr:nvSpPr>
        <xdr:cNvPr id="544" name="楕円 543"/>
        <xdr:cNvSpPr/>
      </xdr:nvSpPr>
      <xdr:spPr>
        <a:xfrm>
          <a:off x="14541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77843</xdr:rowOff>
    </xdr:from>
    <xdr:ext cx="469744" cy="259045"/>
    <xdr:sp macro="" textlink="">
      <xdr:nvSpPr>
        <xdr:cNvPr id="545" name="テキスト ボックス 544"/>
        <xdr:cNvSpPr txBox="1"/>
      </xdr:nvSpPr>
      <xdr:spPr>
        <a:xfrm>
          <a:off x="14357428" y="642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47020</xdr:rowOff>
    </xdr:from>
    <xdr:to>
      <xdr:col>72</xdr:col>
      <xdr:colOff>38100</xdr:colOff>
      <xdr:row>37</xdr:row>
      <xdr:rowOff>148620</xdr:rowOff>
    </xdr:to>
    <xdr:sp macro="" textlink="">
      <xdr:nvSpPr>
        <xdr:cNvPr id="546" name="楕円 545"/>
        <xdr:cNvSpPr/>
      </xdr:nvSpPr>
      <xdr:spPr>
        <a:xfrm>
          <a:off x="13652500" y="63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139747</xdr:rowOff>
    </xdr:from>
    <xdr:ext cx="469744" cy="259045"/>
    <xdr:sp macro="" textlink="">
      <xdr:nvSpPr>
        <xdr:cNvPr id="547" name="テキスト ボックス 546"/>
        <xdr:cNvSpPr txBox="1"/>
      </xdr:nvSpPr>
      <xdr:spPr>
        <a:xfrm>
          <a:off x="13468428" y="648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138278</xdr:rowOff>
    </xdr:from>
    <xdr:to>
      <xdr:col>67</xdr:col>
      <xdr:colOff>101600</xdr:colOff>
      <xdr:row>37</xdr:row>
      <xdr:rowOff>68428</xdr:rowOff>
    </xdr:to>
    <xdr:sp macro="" textlink="">
      <xdr:nvSpPr>
        <xdr:cNvPr id="548" name="楕円 547"/>
        <xdr:cNvSpPr/>
      </xdr:nvSpPr>
      <xdr:spPr>
        <a:xfrm>
          <a:off x="12763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84955</xdr:rowOff>
    </xdr:from>
    <xdr:ext cx="469744" cy="259045"/>
    <xdr:sp macro="" textlink="">
      <xdr:nvSpPr>
        <xdr:cNvPr id="549" name="テキスト ボックス 548"/>
        <xdr:cNvSpPr txBox="1"/>
      </xdr:nvSpPr>
      <xdr:spPr>
        <a:xfrm>
          <a:off x="12579428" y="608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6" name="直線コネクタ 575"/>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7" name="教育費最小値テキスト"/>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8" name="直線コネクタ 577"/>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9" name="教育費最大値テキスト"/>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80" name="直線コネクタ 579"/>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84455</xdr:rowOff>
    </xdr:from>
    <xdr:to>
      <xdr:col>85</xdr:col>
      <xdr:colOff>127000</xdr:colOff>
      <xdr:row>57</xdr:row>
      <xdr:rowOff>117091</xdr:rowOff>
    </xdr:to>
    <xdr:cxnSp macro="">
      <xdr:nvCxnSpPr>
        <xdr:cNvPr id="581" name="直線コネクタ 580"/>
        <xdr:cNvCxnSpPr/>
      </xdr:nvCxnSpPr>
      <xdr:spPr>
        <a:xfrm flipV="1">
          <a:off x="15481300" y="9857105"/>
          <a:ext cx="8382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2" name="教育費平均値テキスト"/>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3" name="フローチャート: 判断 582"/>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99521</xdr:rowOff>
    </xdr:from>
    <xdr:to>
      <xdr:col>81</xdr:col>
      <xdr:colOff>50800</xdr:colOff>
      <xdr:row>57</xdr:row>
      <xdr:rowOff>117091</xdr:rowOff>
    </xdr:to>
    <xdr:cxnSp macro="">
      <xdr:nvCxnSpPr>
        <xdr:cNvPr id="584" name="直線コネクタ 583"/>
        <xdr:cNvCxnSpPr/>
      </xdr:nvCxnSpPr>
      <xdr:spPr>
        <a:xfrm>
          <a:off x="14592300" y="9872171"/>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5" name="フローチャート: 判断 584"/>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6" name="テキスト ボックス 585"/>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99521</xdr:rowOff>
    </xdr:from>
    <xdr:to>
      <xdr:col>76</xdr:col>
      <xdr:colOff>114300</xdr:colOff>
      <xdr:row>57</xdr:row>
      <xdr:rowOff>134562</xdr:rowOff>
    </xdr:to>
    <xdr:cxnSp macro="">
      <xdr:nvCxnSpPr>
        <xdr:cNvPr id="587" name="直線コネクタ 586"/>
        <xdr:cNvCxnSpPr/>
      </xdr:nvCxnSpPr>
      <xdr:spPr>
        <a:xfrm flipV="1">
          <a:off x="13703300" y="9872171"/>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8" name="フローチャート: 判断 587"/>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5028</xdr:rowOff>
    </xdr:from>
    <xdr:ext cx="534377" cy="259045"/>
    <xdr:sp macro="" textlink="">
      <xdr:nvSpPr>
        <xdr:cNvPr id="589" name="テキスト ボックス 588"/>
        <xdr:cNvSpPr txBox="1"/>
      </xdr:nvSpPr>
      <xdr:spPr>
        <a:xfrm>
          <a:off x="14325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134562</xdr:rowOff>
    </xdr:from>
    <xdr:to>
      <xdr:col>71</xdr:col>
      <xdr:colOff>177800</xdr:colOff>
      <xdr:row>58</xdr:row>
      <xdr:rowOff>19772</xdr:rowOff>
    </xdr:to>
    <xdr:cxnSp macro="">
      <xdr:nvCxnSpPr>
        <xdr:cNvPr id="590" name="直線コネクタ 589"/>
        <xdr:cNvCxnSpPr/>
      </xdr:nvCxnSpPr>
      <xdr:spPr>
        <a:xfrm flipV="1">
          <a:off x="12814300" y="9907212"/>
          <a:ext cx="889000" cy="5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91" name="フローチャート: 判断 590"/>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18494</xdr:rowOff>
    </xdr:from>
    <xdr:ext cx="534377" cy="259045"/>
    <xdr:sp macro="" textlink="">
      <xdr:nvSpPr>
        <xdr:cNvPr id="592" name="テキスト ボックス 591"/>
        <xdr:cNvSpPr txBox="1"/>
      </xdr:nvSpPr>
      <xdr:spPr>
        <a:xfrm>
          <a:off x="13436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3" name="フローチャート: 判断 592"/>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4" name="テキスト ボックス 593"/>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33655</xdr:rowOff>
    </xdr:from>
    <xdr:to>
      <xdr:col>85</xdr:col>
      <xdr:colOff>177800</xdr:colOff>
      <xdr:row>57</xdr:row>
      <xdr:rowOff>135255</xdr:rowOff>
    </xdr:to>
    <xdr:sp macro="" textlink="">
      <xdr:nvSpPr>
        <xdr:cNvPr id="600" name="楕円 599"/>
        <xdr:cNvSpPr/>
      </xdr:nvSpPr>
      <xdr:spPr>
        <a:xfrm>
          <a:off x="162687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12082</xdr:rowOff>
    </xdr:from>
    <xdr:ext cx="534377" cy="259045"/>
    <xdr:sp macro="" textlink="">
      <xdr:nvSpPr>
        <xdr:cNvPr id="601" name="教育費該当値テキスト"/>
        <xdr:cNvSpPr txBox="1"/>
      </xdr:nvSpPr>
      <xdr:spPr>
        <a:xfrm>
          <a:off x="16370300" y="978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66291</xdr:rowOff>
    </xdr:from>
    <xdr:to>
      <xdr:col>81</xdr:col>
      <xdr:colOff>101600</xdr:colOff>
      <xdr:row>57</xdr:row>
      <xdr:rowOff>167891</xdr:rowOff>
    </xdr:to>
    <xdr:sp macro="" textlink="">
      <xdr:nvSpPr>
        <xdr:cNvPr id="602" name="楕円 601"/>
        <xdr:cNvSpPr/>
      </xdr:nvSpPr>
      <xdr:spPr>
        <a:xfrm>
          <a:off x="154305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12968</xdr:rowOff>
    </xdr:from>
    <xdr:ext cx="534377" cy="259045"/>
    <xdr:sp macro="" textlink="">
      <xdr:nvSpPr>
        <xdr:cNvPr id="603" name="テキスト ボックス 602"/>
        <xdr:cNvSpPr txBox="1"/>
      </xdr:nvSpPr>
      <xdr:spPr>
        <a:xfrm>
          <a:off x="15214111" y="96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48721</xdr:rowOff>
    </xdr:from>
    <xdr:to>
      <xdr:col>76</xdr:col>
      <xdr:colOff>165100</xdr:colOff>
      <xdr:row>57</xdr:row>
      <xdr:rowOff>150321</xdr:rowOff>
    </xdr:to>
    <xdr:sp macro="" textlink="">
      <xdr:nvSpPr>
        <xdr:cNvPr id="604" name="楕円 603"/>
        <xdr:cNvSpPr/>
      </xdr:nvSpPr>
      <xdr:spPr>
        <a:xfrm>
          <a:off x="14541500" y="98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166848</xdr:rowOff>
    </xdr:from>
    <xdr:ext cx="534377" cy="259045"/>
    <xdr:sp macro="" textlink="">
      <xdr:nvSpPr>
        <xdr:cNvPr id="605" name="テキスト ボックス 604"/>
        <xdr:cNvSpPr txBox="1"/>
      </xdr:nvSpPr>
      <xdr:spPr>
        <a:xfrm>
          <a:off x="14325111" y="95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83762</xdr:rowOff>
    </xdr:from>
    <xdr:to>
      <xdr:col>72</xdr:col>
      <xdr:colOff>38100</xdr:colOff>
      <xdr:row>58</xdr:row>
      <xdr:rowOff>13912</xdr:rowOff>
    </xdr:to>
    <xdr:sp macro="" textlink="">
      <xdr:nvSpPr>
        <xdr:cNvPr id="606" name="楕円 605"/>
        <xdr:cNvSpPr/>
      </xdr:nvSpPr>
      <xdr:spPr>
        <a:xfrm>
          <a:off x="13652500" y="98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30439</xdr:rowOff>
    </xdr:from>
    <xdr:ext cx="534377" cy="259045"/>
    <xdr:sp macro="" textlink="">
      <xdr:nvSpPr>
        <xdr:cNvPr id="607" name="テキスト ボックス 606"/>
        <xdr:cNvSpPr txBox="1"/>
      </xdr:nvSpPr>
      <xdr:spPr>
        <a:xfrm>
          <a:off x="13436111" y="96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140422</xdr:rowOff>
    </xdr:from>
    <xdr:to>
      <xdr:col>67</xdr:col>
      <xdr:colOff>101600</xdr:colOff>
      <xdr:row>58</xdr:row>
      <xdr:rowOff>70572</xdr:rowOff>
    </xdr:to>
    <xdr:sp macro="" textlink="">
      <xdr:nvSpPr>
        <xdr:cNvPr id="608" name="楕円 607"/>
        <xdr:cNvSpPr/>
      </xdr:nvSpPr>
      <xdr:spPr>
        <a:xfrm>
          <a:off x="12763500" y="99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61699</xdr:rowOff>
    </xdr:from>
    <xdr:ext cx="534377" cy="259045"/>
    <xdr:sp macro="" textlink="">
      <xdr:nvSpPr>
        <xdr:cNvPr id="609" name="テキスト ボックス 608"/>
        <xdr:cNvSpPr txBox="1"/>
      </xdr:nvSpPr>
      <xdr:spPr>
        <a:xfrm>
          <a:off x="12547111" y="1000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3" name="テキスト ボックス 622"/>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5" name="テキスト ボックス 624"/>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7" name="テキスト ボックス 626"/>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9" name="テキスト ボックス 628"/>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1" name="テキスト ボックス 630"/>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3" name="テキスト ボックス 632"/>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5" name="直線コネクタ 634"/>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8" name="災害復旧費最大値テキスト"/>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9" name="直線コネクタ 638"/>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41" name="災害復旧費平均値テキスト"/>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2" name="フローチャート: 判断 641"/>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4" name="フローチャート: 判断 643"/>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5" name="テキスト ボックス 644"/>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7" name="フローチャート: 判断 646"/>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8" name="テキスト ボックス 647"/>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50" name="フローチャート: 判断 649"/>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51" name="テキスト ボックス 650"/>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2" name="フローチャート: 判断 651"/>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3" name="テキスト ボックス 65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0"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8" name="テキスト ボックス 667"/>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82" name="テキスト ボックス 681"/>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84" name="テキスト ボックス 683"/>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86" name="テキスト ボックス 685"/>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29645</xdr:rowOff>
    </xdr:from>
    <xdr:to>
      <xdr:col>85</xdr:col>
      <xdr:colOff>126364</xdr:colOff>
      <xdr:row>99</xdr:row>
      <xdr:rowOff>73298</xdr:rowOff>
    </xdr:to>
    <xdr:cxnSp macro="">
      <xdr:nvCxnSpPr>
        <xdr:cNvPr id="694" name="直線コネクタ 693"/>
        <xdr:cNvCxnSpPr/>
      </xdr:nvCxnSpPr>
      <xdr:spPr>
        <a:xfrm flipV="1">
          <a:off x="16317595" y="15631595"/>
          <a:ext cx="1269" cy="1415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77125</xdr:rowOff>
    </xdr:from>
    <xdr:ext cx="378565" cy="259045"/>
    <xdr:sp macro="" textlink="">
      <xdr:nvSpPr>
        <xdr:cNvPr id="695" name="公債費最小値テキスト"/>
        <xdr:cNvSpPr txBox="1"/>
      </xdr:nvSpPr>
      <xdr:spPr>
        <a:xfrm>
          <a:off x="16370300" y="1705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73298</xdr:rowOff>
    </xdr:from>
    <xdr:to>
      <xdr:col>86</xdr:col>
      <xdr:colOff>25400</xdr:colOff>
      <xdr:row>99</xdr:row>
      <xdr:rowOff>73298</xdr:rowOff>
    </xdr:to>
    <xdr:cxnSp macro="">
      <xdr:nvCxnSpPr>
        <xdr:cNvPr id="696" name="直線コネクタ 695"/>
        <xdr:cNvCxnSpPr/>
      </xdr:nvCxnSpPr>
      <xdr:spPr>
        <a:xfrm>
          <a:off x="16230600" y="1704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147772</xdr:rowOff>
    </xdr:from>
    <xdr:ext cx="534377" cy="259045"/>
    <xdr:sp macro="" textlink="">
      <xdr:nvSpPr>
        <xdr:cNvPr id="697" name="公債費最大値テキスト"/>
        <xdr:cNvSpPr txBox="1"/>
      </xdr:nvSpPr>
      <xdr:spPr>
        <a:xfrm>
          <a:off x="16370300" y="154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29645</xdr:rowOff>
    </xdr:from>
    <xdr:to>
      <xdr:col>86</xdr:col>
      <xdr:colOff>25400</xdr:colOff>
      <xdr:row>91</xdr:row>
      <xdr:rowOff>29645</xdr:rowOff>
    </xdr:to>
    <xdr:cxnSp macro="">
      <xdr:nvCxnSpPr>
        <xdr:cNvPr id="698" name="直線コネクタ 697"/>
        <xdr:cNvCxnSpPr/>
      </xdr:nvCxnSpPr>
      <xdr:spPr>
        <a:xfrm>
          <a:off x="16230600" y="1563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124786</xdr:rowOff>
    </xdr:from>
    <xdr:to>
      <xdr:col>85</xdr:col>
      <xdr:colOff>127000</xdr:colOff>
      <xdr:row>97</xdr:row>
      <xdr:rowOff>150912</xdr:rowOff>
    </xdr:to>
    <xdr:cxnSp macro="">
      <xdr:nvCxnSpPr>
        <xdr:cNvPr id="699" name="直線コネクタ 698"/>
        <xdr:cNvCxnSpPr/>
      </xdr:nvCxnSpPr>
      <xdr:spPr>
        <a:xfrm flipV="1">
          <a:off x="15481300" y="1675543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49184</xdr:rowOff>
    </xdr:from>
    <xdr:ext cx="469744" cy="259045"/>
    <xdr:sp macro="" textlink="">
      <xdr:nvSpPr>
        <xdr:cNvPr id="700" name="公債費平均値テキスト"/>
        <xdr:cNvSpPr txBox="1"/>
      </xdr:nvSpPr>
      <xdr:spPr>
        <a:xfrm>
          <a:off x="16370300" y="16165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26307</xdr:rowOff>
    </xdr:from>
    <xdr:to>
      <xdr:col>85</xdr:col>
      <xdr:colOff>177800</xdr:colOff>
      <xdr:row>95</xdr:row>
      <xdr:rowOff>127907</xdr:rowOff>
    </xdr:to>
    <xdr:sp macro="" textlink="">
      <xdr:nvSpPr>
        <xdr:cNvPr id="701" name="フローチャート: 判断 700"/>
        <xdr:cNvSpPr/>
      </xdr:nvSpPr>
      <xdr:spPr>
        <a:xfrm>
          <a:off x="16268700" y="1631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150912</xdr:rowOff>
    </xdr:from>
    <xdr:to>
      <xdr:col>81</xdr:col>
      <xdr:colOff>50800</xdr:colOff>
      <xdr:row>97</xdr:row>
      <xdr:rowOff>158641</xdr:rowOff>
    </xdr:to>
    <xdr:cxnSp macro="">
      <xdr:nvCxnSpPr>
        <xdr:cNvPr id="702" name="直線コネクタ 701"/>
        <xdr:cNvCxnSpPr/>
      </xdr:nvCxnSpPr>
      <xdr:spPr>
        <a:xfrm flipV="1">
          <a:off x="14592300" y="16781562"/>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69959</xdr:rowOff>
    </xdr:from>
    <xdr:to>
      <xdr:col>81</xdr:col>
      <xdr:colOff>101600</xdr:colOff>
      <xdr:row>96</xdr:row>
      <xdr:rowOff>109</xdr:rowOff>
    </xdr:to>
    <xdr:sp macro="" textlink="">
      <xdr:nvSpPr>
        <xdr:cNvPr id="703" name="フローチャート: 判断 702"/>
        <xdr:cNvSpPr/>
      </xdr:nvSpPr>
      <xdr:spPr>
        <a:xfrm>
          <a:off x="15430500" y="1635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16636</xdr:rowOff>
    </xdr:from>
    <xdr:ext cx="469744" cy="259045"/>
    <xdr:sp macro="" textlink="">
      <xdr:nvSpPr>
        <xdr:cNvPr id="704" name="テキスト ボックス 703"/>
        <xdr:cNvSpPr txBox="1"/>
      </xdr:nvSpPr>
      <xdr:spPr>
        <a:xfrm>
          <a:off x="15246428" y="161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115751</xdr:rowOff>
    </xdr:from>
    <xdr:to>
      <xdr:col>76</xdr:col>
      <xdr:colOff>114300</xdr:colOff>
      <xdr:row>97</xdr:row>
      <xdr:rowOff>158641</xdr:rowOff>
    </xdr:to>
    <xdr:cxnSp macro="">
      <xdr:nvCxnSpPr>
        <xdr:cNvPr id="705" name="直線コネクタ 704"/>
        <xdr:cNvCxnSpPr/>
      </xdr:nvCxnSpPr>
      <xdr:spPr>
        <a:xfrm>
          <a:off x="13703300" y="16746401"/>
          <a:ext cx="889000" cy="4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113829</xdr:rowOff>
    </xdr:from>
    <xdr:to>
      <xdr:col>76</xdr:col>
      <xdr:colOff>165100</xdr:colOff>
      <xdr:row>95</xdr:row>
      <xdr:rowOff>43979</xdr:rowOff>
    </xdr:to>
    <xdr:sp macro="" textlink="">
      <xdr:nvSpPr>
        <xdr:cNvPr id="706" name="フローチャート: 判断 705"/>
        <xdr:cNvSpPr/>
      </xdr:nvSpPr>
      <xdr:spPr>
        <a:xfrm>
          <a:off x="14541500" y="162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60506</xdr:rowOff>
    </xdr:from>
    <xdr:ext cx="469744" cy="259045"/>
    <xdr:sp macro="" textlink="">
      <xdr:nvSpPr>
        <xdr:cNvPr id="707" name="テキスト ボックス 706"/>
        <xdr:cNvSpPr txBox="1"/>
      </xdr:nvSpPr>
      <xdr:spPr>
        <a:xfrm>
          <a:off x="14357428" y="1600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121738</xdr:rowOff>
    </xdr:from>
    <xdr:to>
      <xdr:col>71</xdr:col>
      <xdr:colOff>177800</xdr:colOff>
      <xdr:row>97</xdr:row>
      <xdr:rowOff>115751</xdr:rowOff>
    </xdr:to>
    <xdr:cxnSp macro="">
      <xdr:nvCxnSpPr>
        <xdr:cNvPr id="708" name="直線コネクタ 707"/>
        <xdr:cNvCxnSpPr/>
      </xdr:nvCxnSpPr>
      <xdr:spPr>
        <a:xfrm>
          <a:off x="12814300" y="16066588"/>
          <a:ext cx="889000" cy="67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67019</xdr:rowOff>
    </xdr:from>
    <xdr:to>
      <xdr:col>72</xdr:col>
      <xdr:colOff>38100</xdr:colOff>
      <xdr:row>95</xdr:row>
      <xdr:rowOff>168619</xdr:rowOff>
    </xdr:to>
    <xdr:sp macro="" textlink="">
      <xdr:nvSpPr>
        <xdr:cNvPr id="709" name="フローチャート: 判断 708"/>
        <xdr:cNvSpPr/>
      </xdr:nvSpPr>
      <xdr:spPr>
        <a:xfrm>
          <a:off x="136525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13696</xdr:rowOff>
    </xdr:from>
    <xdr:ext cx="469744" cy="259045"/>
    <xdr:sp macro="" textlink="">
      <xdr:nvSpPr>
        <xdr:cNvPr id="710" name="テキスト ボックス 709"/>
        <xdr:cNvSpPr txBox="1"/>
      </xdr:nvSpPr>
      <xdr:spPr>
        <a:xfrm>
          <a:off x="13468428" y="1612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94235</xdr:rowOff>
    </xdr:from>
    <xdr:to>
      <xdr:col>67</xdr:col>
      <xdr:colOff>101600</xdr:colOff>
      <xdr:row>95</xdr:row>
      <xdr:rowOff>24385</xdr:rowOff>
    </xdr:to>
    <xdr:sp macro="" textlink="">
      <xdr:nvSpPr>
        <xdr:cNvPr id="711" name="フローチャート: 判断 710"/>
        <xdr:cNvSpPr/>
      </xdr:nvSpPr>
      <xdr:spPr>
        <a:xfrm>
          <a:off x="12763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15512</xdr:rowOff>
    </xdr:from>
    <xdr:ext cx="469744" cy="259045"/>
    <xdr:sp macro="" textlink="">
      <xdr:nvSpPr>
        <xdr:cNvPr id="712" name="テキスト ボックス 711"/>
        <xdr:cNvSpPr txBox="1"/>
      </xdr:nvSpPr>
      <xdr:spPr>
        <a:xfrm>
          <a:off x="12579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73986</xdr:rowOff>
    </xdr:from>
    <xdr:to>
      <xdr:col>85</xdr:col>
      <xdr:colOff>177800</xdr:colOff>
      <xdr:row>98</xdr:row>
      <xdr:rowOff>4136</xdr:rowOff>
    </xdr:to>
    <xdr:sp macro="" textlink="">
      <xdr:nvSpPr>
        <xdr:cNvPr id="718" name="楕円 717"/>
        <xdr:cNvSpPr/>
      </xdr:nvSpPr>
      <xdr:spPr>
        <a:xfrm>
          <a:off x="16268700" y="1670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52413</xdr:rowOff>
    </xdr:from>
    <xdr:ext cx="469744" cy="259045"/>
    <xdr:sp macro="" textlink="">
      <xdr:nvSpPr>
        <xdr:cNvPr id="719" name="公債費該当値テキスト"/>
        <xdr:cNvSpPr txBox="1"/>
      </xdr:nvSpPr>
      <xdr:spPr>
        <a:xfrm>
          <a:off x="16370300" y="166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100112</xdr:rowOff>
    </xdr:from>
    <xdr:to>
      <xdr:col>81</xdr:col>
      <xdr:colOff>101600</xdr:colOff>
      <xdr:row>98</xdr:row>
      <xdr:rowOff>30262</xdr:rowOff>
    </xdr:to>
    <xdr:sp macro="" textlink="">
      <xdr:nvSpPr>
        <xdr:cNvPr id="720" name="楕円 719"/>
        <xdr:cNvSpPr/>
      </xdr:nvSpPr>
      <xdr:spPr>
        <a:xfrm>
          <a:off x="15430500" y="167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21389</xdr:rowOff>
    </xdr:from>
    <xdr:ext cx="469744" cy="259045"/>
    <xdr:sp macro="" textlink="">
      <xdr:nvSpPr>
        <xdr:cNvPr id="721" name="テキスト ボックス 720"/>
        <xdr:cNvSpPr txBox="1"/>
      </xdr:nvSpPr>
      <xdr:spPr>
        <a:xfrm>
          <a:off x="15246428" y="1682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107841</xdr:rowOff>
    </xdr:from>
    <xdr:to>
      <xdr:col>76</xdr:col>
      <xdr:colOff>165100</xdr:colOff>
      <xdr:row>98</xdr:row>
      <xdr:rowOff>37991</xdr:rowOff>
    </xdr:to>
    <xdr:sp macro="" textlink="">
      <xdr:nvSpPr>
        <xdr:cNvPr id="722" name="楕円 721"/>
        <xdr:cNvSpPr/>
      </xdr:nvSpPr>
      <xdr:spPr>
        <a:xfrm>
          <a:off x="14541500" y="16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29118</xdr:rowOff>
    </xdr:from>
    <xdr:ext cx="469744" cy="259045"/>
    <xdr:sp macro="" textlink="">
      <xdr:nvSpPr>
        <xdr:cNvPr id="723" name="テキスト ボックス 722"/>
        <xdr:cNvSpPr txBox="1"/>
      </xdr:nvSpPr>
      <xdr:spPr>
        <a:xfrm>
          <a:off x="14357428" y="1683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64951</xdr:rowOff>
    </xdr:from>
    <xdr:to>
      <xdr:col>72</xdr:col>
      <xdr:colOff>38100</xdr:colOff>
      <xdr:row>97</xdr:row>
      <xdr:rowOff>166551</xdr:rowOff>
    </xdr:to>
    <xdr:sp macro="" textlink="">
      <xdr:nvSpPr>
        <xdr:cNvPr id="724" name="楕円 723"/>
        <xdr:cNvSpPr/>
      </xdr:nvSpPr>
      <xdr:spPr>
        <a:xfrm>
          <a:off x="13652500" y="1669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157678</xdr:rowOff>
    </xdr:from>
    <xdr:ext cx="469744" cy="259045"/>
    <xdr:sp macro="" textlink="">
      <xdr:nvSpPr>
        <xdr:cNvPr id="725" name="テキスト ボックス 724"/>
        <xdr:cNvSpPr txBox="1"/>
      </xdr:nvSpPr>
      <xdr:spPr>
        <a:xfrm>
          <a:off x="13468428" y="1678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70938</xdr:rowOff>
    </xdr:from>
    <xdr:to>
      <xdr:col>67</xdr:col>
      <xdr:colOff>101600</xdr:colOff>
      <xdr:row>94</xdr:row>
      <xdr:rowOff>1088</xdr:rowOff>
    </xdr:to>
    <xdr:sp macro="" textlink="">
      <xdr:nvSpPr>
        <xdr:cNvPr id="726" name="楕円 725"/>
        <xdr:cNvSpPr/>
      </xdr:nvSpPr>
      <xdr:spPr>
        <a:xfrm>
          <a:off x="12763500" y="160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17615</xdr:rowOff>
    </xdr:from>
    <xdr:ext cx="469744" cy="259045"/>
    <xdr:sp macro="" textlink="">
      <xdr:nvSpPr>
        <xdr:cNvPr id="727" name="テキスト ボックス 726"/>
        <xdr:cNvSpPr txBox="1"/>
      </xdr:nvSpPr>
      <xdr:spPr>
        <a:xfrm>
          <a:off x="12579428" y="1579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43459</xdr:rowOff>
    </xdr:from>
    <xdr:to>
      <xdr:col>116</xdr:col>
      <xdr:colOff>62864</xdr:colOff>
      <xdr:row>38</xdr:row>
      <xdr:rowOff>139700</xdr:rowOff>
    </xdr:to>
    <xdr:cxnSp macro="">
      <xdr:nvCxnSpPr>
        <xdr:cNvPr id="749" name="直線コネクタ 748"/>
        <xdr:cNvCxnSpPr/>
      </xdr:nvCxnSpPr>
      <xdr:spPr>
        <a:xfrm flipV="1">
          <a:off x="22159595" y="6387109"/>
          <a:ext cx="1269" cy="267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9161</xdr:rowOff>
    </xdr:from>
    <xdr:ext cx="249299" cy="259045"/>
    <xdr:sp macro="" textlink="">
      <xdr:nvSpPr>
        <xdr:cNvPr id="750" name="諸支出金最小値テキスト"/>
        <xdr:cNvSpPr txBox="1"/>
      </xdr:nvSpPr>
      <xdr:spPr>
        <a:xfrm>
          <a:off x="22212300" y="6695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161586</xdr:rowOff>
    </xdr:from>
    <xdr:ext cx="469744" cy="259045"/>
    <xdr:sp macro="" textlink="">
      <xdr:nvSpPr>
        <xdr:cNvPr id="752" name="諸支出金最大値テキスト"/>
        <xdr:cNvSpPr txBox="1"/>
      </xdr:nvSpPr>
      <xdr:spPr>
        <a:xfrm>
          <a:off x="22212300" y="61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43459</xdr:rowOff>
    </xdr:from>
    <xdr:to>
      <xdr:col>116</xdr:col>
      <xdr:colOff>152400</xdr:colOff>
      <xdr:row>37</xdr:row>
      <xdr:rowOff>43459</xdr:rowOff>
    </xdr:to>
    <xdr:cxnSp macro="">
      <xdr:nvCxnSpPr>
        <xdr:cNvPr id="753" name="直線コネクタ 752"/>
        <xdr:cNvCxnSpPr/>
      </xdr:nvCxnSpPr>
      <xdr:spPr>
        <a:xfrm>
          <a:off x="22072600" y="638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43459</xdr:rowOff>
    </xdr:from>
    <xdr:to>
      <xdr:col>116</xdr:col>
      <xdr:colOff>63500</xdr:colOff>
      <xdr:row>38</xdr:row>
      <xdr:rowOff>139700</xdr:rowOff>
    </xdr:to>
    <xdr:cxnSp macro="">
      <xdr:nvCxnSpPr>
        <xdr:cNvPr id="754" name="直線コネクタ 753"/>
        <xdr:cNvCxnSpPr/>
      </xdr:nvCxnSpPr>
      <xdr:spPr>
        <a:xfrm flipV="1">
          <a:off x="21323300" y="6387109"/>
          <a:ext cx="838200" cy="2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53611</xdr:rowOff>
    </xdr:from>
    <xdr:ext cx="313932" cy="259045"/>
    <xdr:sp macro="" textlink="">
      <xdr:nvSpPr>
        <xdr:cNvPr id="755" name="諸支出金平均値テキスト"/>
        <xdr:cNvSpPr txBox="1"/>
      </xdr:nvSpPr>
      <xdr:spPr>
        <a:xfrm>
          <a:off x="22212300" y="656871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75184</xdr:rowOff>
    </xdr:from>
    <xdr:to>
      <xdr:col>116</xdr:col>
      <xdr:colOff>114300</xdr:colOff>
      <xdr:row>39</xdr:row>
      <xdr:rowOff>5334</xdr:rowOff>
    </xdr:to>
    <xdr:sp macro="" textlink="">
      <xdr:nvSpPr>
        <xdr:cNvPr id="756" name="フローチャート: 判断 755"/>
        <xdr:cNvSpPr/>
      </xdr:nvSpPr>
      <xdr:spPr>
        <a:xfrm>
          <a:off x="221107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42773</xdr:rowOff>
    </xdr:from>
    <xdr:to>
      <xdr:col>111</xdr:col>
      <xdr:colOff>177800</xdr:colOff>
      <xdr:row>38</xdr:row>
      <xdr:rowOff>139700</xdr:rowOff>
    </xdr:to>
    <xdr:cxnSp macro="">
      <xdr:nvCxnSpPr>
        <xdr:cNvPr id="757" name="直線コネクタ 756"/>
        <xdr:cNvCxnSpPr/>
      </xdr:nvCxnSpPr>
      <xdr:spPr>
        <a:xfrm>
          <a:off x="20434300" y="6557873"/>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58" name="フローチャート: 判断 757"/>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30200</xdr:rowOff>
    </xdr:from>
    <xdr:to>
      <xdr:col>107</xdr:col>
      <xdr:colOff>50800</xdr:colOff>
      <xdr:row>38</xdr:row>
      <xdr:rowOff>42773</xdr:rowOff>
    </xdr:to>
    <xdr:cxnSp macro="">
      <xdr:nvCxnSpPr>
        <xdr:cNvPr id="760" name="直線コネクタ 759"/>
        <xdr:cNvCxnSpPr/>
      </xdr:nvCxnSpPr>
      <xdr:spPr>
        <a:xfrm>
          <a:off x="19545300" y="6373850"/>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84100</xdr:rowOff>
    </xdr:from>
    <xdr:to>
      <xdr:col>107</xdr:col>
      <xdr:colOff>101600</xdr:colOff>
      <xdr:row>39</xdr:row>
      <xdr:rowOff>14250</xdr:rowOff>
    </xdr:to>
    <xdr:sp macro="" textlink="">
      <xdr:nvSpPr>
        <xdr:cNvPr id="761" name="フローチャート: 判断 760"/>
        <xdr:cNvSpPr/>
      </xdr:nvSpPr>
      <xdr:spPr>
        <a:xfrm>
          <a:off x="203835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5377</xdr:rowOff>
    </xdr:from>
    <xdr:ext cx="313932" cy="259045"/>
    <xdr:sp macro="" textlink="">
      <xdr:nvSpPr>
        <xdr:cNvPr id="762" name="テキスト ボックス 761"/>
        <xdr:cNvSpPr txBox="1"/>
      </xdr:nvSpPr>
      <xdr:spPr>
        <a:xfrm>
          <a:off x="20277333" y="669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73863</xdr:rowOff>
    </xdr:from>
    <xdr:to>
      <xdr:col>102</xdr:col>
      <xdr:colOff>114300</xdr:colOff>
      <xdr:row>37</xdr:row>
      <xdr:rowOff>30200</xdr:rowOff>
    </xdr:to>
    <xdr:cxnSp macro="">
      <xdr:nvCxnSpPr>
        <xdr:cNvPr id="763" name="直線コネクタ 762"/>
        <xdr:cNvCxnSpPr/>
      </xdr:nvCxnSpPr>
      <xdr:spPr>
        <a:xfrm>
          <a:off x="18656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74270</xdr:rowOff>
    </xdr:from>
    <xdr:to>
      <xdr:col>102</xdr:col>
      <xdr:colOff>165100</xdr:colOff>
      <xdr:row>39</xdr:row>
      <xdr:rowOff>4420</xdr:rowOff>
    </xdr:to>
    <xdr:sp macro="" textlink="">
      <xdr:nvSpPr>
        <xdr:cNvPr id="764" name="フローチャート: 判断 763"/>
        <xdr:cNvSpPr/>
      </xdr:nvSpPr>
      <xdr:spPr>
        <a:xfrm>
          <a:off x="19494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166997</xdr:rowOff>
    </xdr:from>
    <xdr:ext cx="313932" cy="259045"/>
    <xdr:sp macro="" textlink="">
      <xdr:nvSpPr>
        <xdr:cNvPr id="765" name="テキスト ボックス 764"/>
        <xdr:cNvSpPr txBox="1"/>
      </xdr:nvSpPr>
      <xdr:spPr>
        <a:xfrm>
          <a:off x="19388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25121</xdr:rowOff>
    </xdr:from>
    <xdr:to>
      <xdr:col>98</xdr:col>
      <xdr:colOff>38100</xdr:colOff>
      <xdr:row>38</xdr:row>
      <xdr:rowOff>126721</xdr:rowOff>
    </xdr:to>
    <xdr:sp macro="" textlink="">
      <xdr:nvSpPr>
        <xdr:cNvPr id="766" name="フローチャート: 判断 765"/>
        <xdr:cNvSpPr/>
      </xdr:nvSpPr>
      <xdr:spPr>
        <a:xfrm>
          <a:off x="18605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117848</xdr:rowOff>
    </xdr:from>
    <xdr:ext cx="378565" cy="259045"/>
    <xdr:sp macro="" textlink="">
      <xdr:nvSpPr>
        <xdr:cNvPr id="767" name="テキスト ボックス 766"/>
        <xdr:cNvSpPr txBox="1"/>
      </xdr:nvSpPr>
      <xdr:spPr>
        <a:xfrm>
          <a:off x="18467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164109</xdr:rowOff>
    </xdr:from>
    <xdr:to>
      <xdr:col>116</xdr:col>
      <xdr:colOff>114300</xdr:colOff>
      <xdr:row>37</xdr:row>
      <xdr:rowOff>94259</xdr:rowOff>
    </xdr:to>
    <xdr:sp macro="" textlink="">
      <xdr:nvSpPr>
        <xdr:cNvPr id="773" name="楕円 772"/>
        <xdr:cNvSpPr/>
      </xdr:nvSpPr>
      <xdr:spPr>
        <a:xfrm>
          <a:off x="22110700" y="63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117136</xdr:rowOff>
    </xdr:from>
    <xdr:ext cx="469744" cy="259045"/>
    <xdr:sp macro="" textlink="">
      <xdr:nvSpPr>
        <xdr:cNvPr id="774" name="諸支出金該当値テキスト"/>
        <xdr:cNvSpPr txBox="1"/>
      </xdr:nvSpPr>
      <xdr:spPr>
        <a:xfrm>
          <a:off x="22212300" y="62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76" name="テキスト ボックス 775"/>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163423</xdr:rowOff>
    </xdr:from>
    <xdr:to>
      <xdr:col>107</xdr:col>
      <xdr:colOff>101600</xdr:colOff>
      <xdr:row>38</xdr:row>
      <xdr:rowOff>93573</xdr:rowOff>
    </xdr:to>
    <xdr:sp macro="" textlink="">
      <xdr:nvSpPr>
        <xdr:cNvPr id="777" name="楕円 776"/>
        <xdr:cNvSpPr/>
      </xdr:nvSpPr>
      <xdr:spPr>
        <a:xfrm>
          <a:off x="20383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110101</xdr:rowOff>
    </xdr:from>
    <xdr:ext cx="378565" cy="259045"/>
    <xdr:sp macro="" textlink="">
      <xdr:nvSpPr>
        <xdr:cNvPr id="778" name="テキスト ボックス 777"/>
        <xdr:cNvSpPr txBox="1"/>
      </xdr:nvSpPr>
      <xdr:spPr>
        <a:xfrm>
          <a:off x="20245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150850</xdr:rowOff>
    </xdr:from>
    <xdr:to>
      <xdr:col>102</xdr:col>
      <xdr:colOff>165100</xdr:colOff>
      <xdr:row>37</xdr:row>
      <xdr:rowOff>81000</xdr:rowOff>
    </xdr:to>
    <xdr:sp macro="" textlink="">
      <xdr:nvSpPr>
        <xdr:cNvPr id="779" name="楕円 778"/>
        <xdr:cNvSpPr/>
      </xdr:nvSpPr>
      <xdr:spPr>
        <a:xfrm>
          <a:off x="19494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97527</xdr:rowOff>
    </xdr:from>
    <xdr:ext cx="469744" cy="259045"/>
    <xdr:sp macro="" textlink="">
      <xdr:nvSpPr>
        <xdr:cNvPr id="780" name="テキスト ボックス 779"/>
        <xdr:cNvSpPr txBox="1"/>
      </xdr:nvSpPr>
      <xdr:spPr>
        <a:xfrm>
          <a:off x="19310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23063</xdr:rowOff>
    </xdr:from>
    <xdr:to>
      <xdr:col>98</xdr:col>
      <xdr:colOff>38100</xdr:colOff>
      <xdr:row>31</xdr:row>
      <xdr:rowOff>124663</xdr:rowOff>
    </xdr:to>
    <xdr:sp macro="" textlink="">
      <xdr:nvSpPr>
        <xdr:cNvPr id="781" name="楕円 780"/>
        <xdr:cNvSpPr/>
      </xdr:nvSpPr>
      <xdr:spPr>
        <a:xfrm>
          <a:off x="18605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141190</xdr:rowOff>
    </xdr:from>
    <xdr:ext cx="469744" cy="259045"/>
    <xdr:sp macro="" textlink="">
      <xdr:nvSpPr>
        <xdr:cNvPr id="782" name="テキスト ボックス 781"/>
        <xdr:cNvSpPr txBox="1"/>
      </xdr:nvSpPr>
      <xdr:spPr>
        <a:xfrm>
          <a:off x="18421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４７９，７６７円となり、前年度の５５８，７４５円から大幅な減少となった。民生費における育て世帯や住民税非課税世帯等への臨時特別給付金などの補助費等の増や衛生費における新型コロナウイルスワクチン接種事業経費が増となった一方で、総務費における特別定額給付金給付事業が皆減となったことなどによるものである。主な構成要因である民生費は、住民一人当たり２５７，６６４円となっており、引き続き高い水準にある。これは、私立保育所運営費助成や住居確保給付金に要する経費の増が主な要因であり、引き続き類似団体より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財政調整基金は、感染症対策などに充当するため、取り崩しを行ったことにより基金残高が減少しており、分母である標準財政規模も増となったため、標準財政規模比では下がっている。</a:t>
          </a:r>
        </a:p>
        <a:p>
          <a:r>
            <a:rPr kumimoji="1" lang="ja-JP" altLang="en-US" sz="1300">
              <a:latin typeface="ＭＳ ゴシック" pitchFamily="49" charset="-128"/>
              <a:ea typeface="ＭＳ ゴシック" pitchFamily="49" charset="-128"/>
            </a:rPr>
            <a:t>　歳出が歳入を上回っていることから実質収支は黒字である。２年度と３年度の実質収支の差である単年度収支がプラスとなったことから、実質単年度収支はプラスとなっている。</a:t>
          </a:r>
        </a:p>
        <a:p>
          <a:r>
            <a:rPr kumimoji="1" lang="ja-JP" altLang="en-US" sz="1300">
              <a:latin typeface="ＭＳ ゴシック" pitchFamily="49" charset="-128"/>
              <a:ea typeface="ＭＳ ゴシック" pitchFamily="49" charset="-128"/>
            </a:rPr>
            <a:t>　引き続き、歳入の確保、事務事業の見直しを行い、財政基盤の強化に勤め、安定した行財政運営に努める。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年度以降、黒字を維持しており、良好な財政運営である。</a:t>
          </a:r>
        </a:p>
        <a:p>
          <a:r>
            <a:rPr kumimoji="1" lang="ja-JP" altLang="en-US" sz="1400">
              <a:latin typeface="ＭＳ ゴシック" pitchFamily="49" charset="-128"/>
              <a:ea typeface="ＭＳ ゴシック" pitchFamily="49" charset="-128"/>
            </a:rPr>
            <a:t>　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0" zoomScaleNormal="100" workbookViewId="0">
      <selection activeCell="E53" sqref="E53"/>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
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
81</v>
      </c>
      <c r="C2" s="179"/>
      <c r="D2" s="180"/>
    </row>
    <row r="3" spans="1:119" ht="18.75" customHeight="1" thickBot="1" x14ac:dyDescent="0.25">
      <c r="A3" s="178"/>
      <c r="B3" s="595" t="s">
        <v>
82</v>
      </c>
      <c r="C3" s="596"/>
      <c r="D3" s="596"/>
      <c r="E3" s="597"/>
      <c r="F3" s="597"/>
      <c r="G3" s="597"/>
      <c r="H3" s="597"/>
      <c r="I3" s="597"/>
      <c r="J3" s="597"/>
      <c r="K3" s="597"/>
      <c r="L3" s="597" t="s">
        <v>
83</v>
      </c>
      <c r="M3" s="597"/>
      <c r="N3" s="597"/>
      <c r="O3" s="597"/>
      <c r="P3" s="597"/>
      <c r="Q3" s="597"/>
      <c r="R3" s="600"/>
      <c r="S3" s="600"/>
      <c r="T3" s="600"/>
      <c r="U3" s="600"/>
      <c r="V3" s="601"/>
      <c r="W3" s="491" t="s">
        <v>
84</v>
      </c>
      <c r="X3" s="492"/>
      <c r="Y3" s="492"/>
      <c r="Z3" s="492"/>
      <c r="AA3" s="492"/>
      <c r="AB3" s="596"/>
      <c r="AC3" s="600" t="s">
        <v>
85</v>
      </c>
      <c r="AD3" s="492"/>
      <c r="AE3" s="492"/>
      <c r="AF3" s="492"/>
      <c r="AG3" s="492"/>
      <c r="AH3" s="492"/>
      <c r="AI3" s="492"/>
      <c r="AJ3" s="492"/>
      <c r="AK3" s="492"/>
      <c r="AL3" s="562"/>
      <c r="AM3" s="491" t="s">
        <v>
86</v>
      </c>
      <c r="AN3" s="492"/>
      <c r="AO3" s="492"/>
      <c r="AP3" s="492"/>
      <c r="AQ3" s="492"/>
      <c r="AR3" s="492"/>
      <c r="AS3" s="492"/>
      <c r="AT3" s="492"/>
      <c r="AU3" s="492"/>
      <c r="AV3" s="492"/>
      <c r="AW3" s="492"/>
      <c r="AX3" s="562"/>
      <c r="AY3" s="554" t="s">
        <v>
1</v>
      </c>
      <c r="AZ3" s="555"/>
      <c r="BA3" s="555"/>
      <c r="BB3" s="555"/>
      <c r="BC3" s="555"/>
      <c r="BD3" s="555"/>
      <c r="BE3" s="555"/>
      <c r="BF3" s="555"/>
      <c r="BG3" s="555"/>
      <c r="BH3" s="555"/>
      <c r="BI3" s="555"/>
      <c r="BJ3" s="555"/>
      <c r="BK3" s="555"/>
      <c r="BL3" s="555"/>
      <c r="BM3" s="604"/>
      <c r="BN3" s="491" t="s">
        <v>
87</v>
      </c>
      <c r="BO3" s="492"/>
      <c r="BP3" s="492"/>
      <c r="BQ3" s="492"/>
      <c r="BR3" s="492"/>
      <c r="BS3" s="492"/>
      <c r="BT3" s="492"/>
      <c r="BU3" s="562"/>
      <c r="BV3" s="491" t="s">
        <v>
88</v>
      </c>
      <c r="BW3" s="492"/>
      <c r="BX3" s="492"/>
      <c r="BY3" s="492"/>
      <c r="BZ3" s="492"/>
      <c r="CA3" s="492"/>
      <c r="CB3" s="492"/>
      <c r="CC3" s="562"/>
      <c r="CD3" s="554" t="s">
        <v>
1</v>
      </c>
      <c r="CE3" s="555"/>
      <c r="CF3" s="555"/>
      <c r="CG3" s="555"/>
      <c r="CH3" s="555"/>
      <c r="CI3" s="555"/>
      <c r="CJ3" s="555"/>
      <c r="CK3" s="555"/>
      <c r="CL3" s="555"/>
      <c r="CM3" s="555"/>
      <c r="CN3" s="555"/>
      <c r="CO3" s="555"/>
      <c r="CP3" s="555"/>
      <c r="CQ3" s="555"/>
      <c r="CR3" s="555"/>
      <c r="CS3" s="604"/>
      <c r="CT3" s="491" t="s">
        <v>
89</v>
      </c>
      <c r="CU3" s="492"/>
      <c r="CV3" s="492"/>
      <c r="CW3" s="492"/>
      <c r="CX3" s="492"/>
      <c r="CY3" s="492"/>
      <c r="CZ3" s="492"/>
      <c r="DA3" s="562"/>
      <c r="DB3" s="491" t="s">
        <v>
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
91</v>
      </c>
      <c r="AZ4" s="449"/>
      <c r="BA4" s="449"/>
      <c r="BB4" s="449"/>
      <c r="BC4" s="449"/>
      <c r="BD4" s="449"/>
      <c r="BE4" s="449"/>
      <c r="BF4" s="449"/>
      <c r="BG4" s="449"/>
      <c r="BH4" s="449"/>
      <c r="BI4" s="449"/>
      <c r="BJ4" s="449"/>
      <c r="BK4" s="449"/>
      <c r="BL4" s="449"/>
      <c r="BM4" s="450"/>
      <c r="BN4" s="451">
        <v>
238374839</v>
      </c>
      <c r="BO4" s="452"/>
      <c r="BP4" s="452"/>
      <c r="BQ4" s="452"/>
      <c r="BR4" s="452"/>
      <c r="BS4" s="452"/>
      <c r="BT4" s="452"/>
      <c r="BU4" s="453"/>
      <c r="BV4" s="451">
        <v>
273997562</v>
      </c>
      <c r="BW4" s="452"/>
      <c r="BX4" s="452"/>
      <c r="BY4" s="452"/>
      <c r="BZ4" s="452"/>
      <c r="CA4" s="452"/>
      <c r="CB4" s="452"/>
      <c r="CC4" s="453"/>
      <c r="CD4" s="588" t="s">
        <v>
92</v>
      </c>
      <c r="CE4" s="589"/>
      <c r="CF4" s="589"/>
      <c r="CG4" s="589"/>
      <c r="CH4" s="589"/>
      <c r="CI4" s="589"/>
      <c r="CJ4" s="589"/>
      <c r="CK4" s="589"/>
      <c r="CL4" s="589"/>
      <c r="CM4" s="589"/>
      <c r="CN4" s="589"/>
      <c r="CO4" s="589"/>
      <c r="CP4" s="589"/>
      <c r="CQ4" s="589"/>
      <c r="CR4" s="589"/>
      <c r="CS4" s="590"/>
      <c r="CT4" s="591">
        <v>
13.6</v>
      </c>
      <c r="CU4" s="592"/>
      <c r="CV4" s="592"/>
      <c r="CW4" s="592"/>
      <c r="CX4" s="592"/>
      <c r="CY4" s="592"/>
      <c r="CZ4" s="592"/>
      <c r="DA4" s="593"/>
      <c r="DB4" s="591">
        <v>
12.4</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
93</v>
      </c>
      <c r="AN5" s="379"/>
      <c r="AO5" s="379"/>
      <c r="AP5" s="379"/>
      <c r="AQ5" s="379"/>
      <c r="AR5" s="379"/>
      <c r="AS5" s="379"/>
      <c r="AT5" s="380"/>
      <c r="AU5" s="480" t="s">
        <v>
94</v>
      </c>
      <c r="AV5" s="481"/>
      <c r="AW5" s="481"/>
      <c r="AX5" s="481"/>
      <c r="AY5" s="436" t="s">
        <v>
95</v>
      </c>
      <c r="AZ5" s="437"/>
      <c r="BA5" s="437"/>
      <c r="BB5" s="437"/>
      <c r="BC5" s="437"/>
      <c r="BD5" s="437"/>
      <c r="BE5" s="437"/>
      <c r="BF5" s="437"/>
      <c r="BG5" s="437"/>
      <c r="BH5" s="437"/>
      <c r="BI5" s="437"/>
      <c r="BJ5" s="437"/>
      <c r="BK5" s="437"/>
      <c r="BL5" s="437"/>
      <c r="BM5" s="438"/>
      <c r="BN5" s="422">
        <v>
221692274</v>
      </c>
      <c r="BO5" s="423"/>
      <c r="BP5" s="423"/>
      <c r="BQ5" s="423"/>
      <c r="BR5" s="423"/>
      <c r="BS5" s="423"/>
      <c r="BT5" s="423"/>
      <c r="BU5" s="424"/>
      <c r="BV5" s="422">
        <v>
259085056</v>
      </c>
      <c r="BW5" s="423"/>
      <c r="BX5" s="423"/>
      <c r="BY5" s="423"/>
      <c r="BZ5" s="423"/>
      <c r="CA5" s="423"/>
      <c r="CB5" s="423"/>
      <c r="CC5" s="424"/>
      <c r="CD5" s="462" t="s">
        <v>
96</v>
      </c>
      <c r="CE5" s="382"/>
      <c r="CF5" s="382"/>
      <c r="CG5" s="382"/>
      <c r="CH5" s="382"/>
      <c r="CI5" s="382"/>
      <c r="CJ5" s="382"/>
      <c r="CK5" s="382"/>
      <c r="CL5" s="382"/>
      <c r="CM5" s="382"/>
      <c r="CN5" s="382"/>
      <c r="CO5" s="382"/>
      <c r="CP5" s="382"/>
      <c r="CQ5" s="382"/>
      <c r="CR5" s="382"/>
      <c r="CS5" s="463"/>
      <c r="CT5" s="419">
        <v>
78.400000000000006</v>
      </c>
      <c r="CU5" s="420"/>
      <c r="CV5" s="420"/>
      <c r="CW5" s="420"/>
      <c r="CX5" s="420"/>
      <c r="CY5" s="420"/>
      <c r="CZ5" s="420"/>
      <c r="DA5" s="421"/>
      <c r="DB5" s="419">
        <v>
81.099999999999994</v>
      </c>
      <c r="DC5" s="420"/>
      <c r="DD5" s="420"/>
      <c r="DE5" s="420"/>
      <c r="DF5" s="420"/>
      <c r="DG5" s="420"/>
      <c r="DH5" s="420"/>
      <c r="DI5" s="421"/>
    </row>
    <row r="6" spans="1:119" ht="18.75" customHeight="1" x14ac:dyDescent="0.2">
      <c r="A6" s="178"/>
      <c r="B6" s="568" t="s">
        <v>
97</v>
      </c>
      <c r="C6" s="409"/>
      <c r="D6" s="409"/>
      <c r="E6" s="569"/>
      <c r="F6" s="569"/>
      <c r="G6" s="569"/>
      <c r="H6" s="569"/>
      <c r="I6" s="569"/>
      <c r="J6" s="569"/>
      <c r="K6" s="569"/>
      <c r="L6" s="569" t="s">
        <v>
98</v>
      </c>
      <c r="M6" s="569"/>
      <c r="N6" s="569"/>
      <c r="O6" s="569"/>
      <c r="P6" s="569"/>
      <c r="Q6" s="569"/>
      <c r="R6" s="407"/>
      <c r="S6" s="407"/>
      <c r="T6" s="407"/>
      <c r="U6" s="407"/>
      <c r="V6" s="575"/>
      <c r="W6" s="512" t="s">
        <v>
99</v>
      </c>
      <c r="X6" s="408"/>
      <c r="Y6" s="408"/>
      <c r="Z6" s="408"/>
      <c r="AA6" s="408"/>
      <c r="AB6" s="409"/>
      <c r="AC6" s="580" t="s">
        <v>
100</v>
      </c>
      <c r="AD6" s="581"/>
      <c r="AE6" s="581"/>
      <c r="AF6" s="581"/>
      <c r="AG6" s="581"/>
      <c r="AH6" s="581"/>
      <c r="AI6" s="581"/>
      <c r="AJ6" s="581"/>
      <c r="AK6" s="581"/>
      <c r="AL6" s="582"/>
      <c r="AM6" s="479" t="s">
        <v>
101</v>
      </c>
      <c r="AN6" s="379"/>
      <c r="AO6" s="379"/>
      <c r="AP6" s="379"/>
      <c r="AQ6" s="379"/>
      <c r="AR6" s="379"/>
      <c r="AS6" s="379"/>
      <c r="AT6" s="380"/>
      <c r="AU6" s="480" t="s">
        <v>
102</v>
      </c>
      <c r="AV6" s="481"/>
      <c r="AW6" s="481"/>
      <c r="AX6" s="481"/>
      <c r="AY6" s="436" t="s">
        <v>
103</v>
      </c>
      <c r="AZ6" s="437"/>
      <c r="BA6" s="437"/>
      <c r="BB6" s="437"/>
      <c r="BC6" s="437"/>
      <c r="BD6" s="437"/>
      <c r="BE6" s="437"/>
      <c r="BF6" s="437"/>
      <c r="BG6" s="437"/>
      <c r="BH6" s="437"/>
      <c r="BI6" s="437"/>
      <c r="BJ6" s="437"/>
      <c r="BK6" s="437"/>
      <c r="BL6" s="437"/>
      <c r="BM6" s="438"/>
      <c r="BN6" s="422">
        <v>
16682565</v>
      </c>
      <c r="BO6" s="423"/>
      <c r="BP6" s="423"/>
      <c r="BQ6" s="423"/>
      <c r="BR6" s="423"/>
      <c r="BS6" s="423"/>
      <c r="BT6" s="423"/>
      <c r="BU6" s="424"/>
      <c r="BV6" s="422">
        <v>
14912506</v>
      </c>
      <c r="BW6" s="423"/>
      <c r="BX6" s="423"/>
      <c r="BY6" s="423"/>
      <c r="BZ6" s="423"/>
      <c r="CA6" s="423"/>
      <c r="CB6" s="423"/>
      <c r="CC6" s="424"/>
      <c r="CD6" s="462" t="s">
        <v>
104</v>
      </c>
      <c r="CE6" s="382"/>
      <c r="CF6" s="382"/>
      <c r="CG6" s="382"/>
      <c r="CH6" s="382"/>
      <c r="CI6" s="382"/>
      <c r="CJ6" s="382"/>
      <c r="CK6" s="382"/>
      <c r="CL6" s="382"/>
      <c r="CM6" s="382"/>
      <c r="CN6" s="382"/>
      <c r="CO6" s="382"/>
      <c r="CP6" s="382"/>
      <c r="CQ6" s="382"/>
      <c r="CR6" s="382"/>
      <c r="CS6" s="463"/>
      <c r="CT6" s="565">
        <v>
78.400000000000006</v>
      </c>
      <c r="CU6" s="566"/>
      <c r="CV6" s="566"/>
      <c r="CW6" s="566"/>
      <c r="CX6" s="566"/>
      <c r="CY6" s="566"/>
      <c r="CZ6" s="566"/>
      <c r="DA6" s="567"/>
      <c r="DB6" s="565">
        <v>
81.099999999999994</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
105</v>
      </c>
      <c r="AN7" s="379"/>
      <c r="AO7" s="379"/>
      <c r="AP7" s="379"/>
      <c r="AQ7" s="379"/>
      <c r="AR7" s="379"/>
      <c r="AS7" s="379"/>
      <c r="AT7" s="380"/>
      <c r="AU7" s="480" t="s">
        <v>
106</v>
      </c>
      <c r="AV7" s="481"/>
      <c r="AW7" s="481"/>
      <c r="AX7" s="481"/>
      <c r="AY7" s="436" t="s">
        <v>
107</v>
      </c>
      <c r="AZ7" s="437"/>
      <c r="BA7" s="437"/>
      <c r="BB7" s="437"/>
      <c r="BC7" s="437"/>
      <c r="BD7" s="437"/>
      <c r="BE7" s="437"/>
      <c r="BF7" s="437"/>
      <c r="BG7" s="437"/>
      <c r="BH7" s="437"/>
      <c r="BI7" s="437"/>
      <c r="BJ7" s="437"/>
      <c r="BK7" s="437"/>
      <c r="BL7" s="437"/>
      <c r="BM7" s="438"/>
      <c r="BN7" s="422">
        <v>
47354</v>
      </c>
      <c r="BO7" s="423"/>
      <c r="BP7" s="423"/>
      <c r="BQ7" s="423"/>
      <c r="BR7" s="423"/>
      <c r="BS7" s="423"/>
      <c r="BT7" s="423"/>
      <c r="BU7" s="424"/>
      <c r="BV7" s="422">
        <v>
192212</v>
      </c>
      <c r="BW7" s="423"/>
      <c r="BX7" s="423"/>
      <c r="BY7" s="423"/>
      <c r="BZ7" s="423"/>
      <c r="CA7" s="423"/>
      <c r="CB7" s="423"/>
      <c r="CC7" s="424"/>
      <c r="CD7" s="462" t="s">
        <v>
108</v>
      </c>
      <c r="CE7" s="382"/>
      <c r="CF7" s="382"/>
      <c r="CG7" s="382"/>
      <c r="CH7" s="382"/>
      <c r="CI7" s="382"/>
      <c r="CJ7" s="382"/>
      <c r="CK7" s="382"/>
      <c r="CL7" s="382"/>
      <c r="CM7" s="382"/>
      <c r="CN7" s="382"/>
      <c r="CO7" s="382"/>
      <c r="CP7" s="382"/>
      <c r="CQ7" s="382"/>
      <c r="CR7" s="382"/>
      <c r="CS7" s="463"/>
      <c r="CT7" s="422">
        <v>
122151082</v>
      </c>
      <c r="CU7" s="423"/>
      <c r="CV7" s="423"/>
      <c r="CW7" s="423"/>
      <c r="CX7" s="423"/>
      <c r="CY7" s="423"/>
      <c r="CZ7" s="423"/>
      <c r="DA7" s="424"/>
      <c r="DB7" s="422">
        <v>
118979467</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
109</v>
      </c>
      <c r="AN8" s="379"/>
      <c r="AO8" s="379"/>
      <c r="AP8" s="379"/>
      <c r="AQ8" s="379"/>
      <c r="AR8" s="379"/>
      <c r="AS8" s="379"/>
      <c r="AT8" s="380"/>
      <c r="AU8" s="480" t="s">
        <v>
110</v>
      </c>
      <c r="AV8" s="481"/>
      <c r="AW8" s="481"/>
      <c r="AX8" s="481"/>
      <c r="AY8" s="436" t="s">
        <v>
111</v>
      </c>
      <c r="AZ8" s="437"/>
      <c r="BA8" s="437"/>
      <c r="BB8" s="437"/>
      <c r="BC8" s="437"/>
      <c r="BD8" s="437"/>
      <c r="BE8" s="437"/>
      <c r="BF8" s="437"/>
      <c r="BG8" s="437"/>
      <c r="BH8" s="437"/>
      <c r="BI8" s="437"/>
      <c r="BJ8" s="437"/>
      <c r="BK8" s="437"/>
      <c r="BL8" s="437"/>
      <c r="BM8" s="438"/>
      <c r="BN8" s="422">
        <v>
16635211</v>
      </c>
      <c r="BO8" s="423"/>
      <c r="BP8" s="423"/>
      <c r="BQ8" s="423"/>
      <c r="BR8" s="423"/>
      <c r="BS8" s="423"/>
      <c r="BT8" s="423"/>
      <c r="BU8" s="424"/>
      <c r="BV8" s="422">
        <v>
14720294</v>
      </c>
      <c r="BW8" s="423"/>
      <c r="BX8" s="423"/>
      <c r="BY8" s="423"/>
      <c r="BZ8" s="423"/>
      <c r="CA8" s="423"/>
      <c r="CB8" s="423"/>
      <c r="CC8" s="424"/>
      <c r="CD8" s="462" t="s">
        <v>
112</v>
      </c>
      <c r="CE8" s="382"/>
      <c r="CF8" s="382"/>
      <c r="CG8" s="382"/>
      <c r="CH8" s="382"/>
      <c r="CI8" s="382"/>
      <c r="CJ8" s="382"/>
      <c r="CK8" s="382"/>
      <c r="CL8" s="382"/>
      <c r="CM8" s="382"/>
      <c r="CN8" s="382"/>
      <c r="CO8" s="382"/>
      <c r="CP8" s="382"/>
      <c r="CQ8" s="382"/>
      <c r="CR8" s="382"/>
      <c r="CS8" s="463"/>
      <c r="CT8" s="525">
        <v>
0.35</v>
      </c>
      <c r="CU8" s="526"/>
      <c r="CV8" s="526"/>
      <c r="CW8" s="526"/>
      <c r="CX8" s="526"/>
      <c r="CY8" s="526"/>
      <c r="CZ8" s="526"/>
      <c r="DA8" s="527"/>
      <c r="DB8" s="525">
        <v>
0.35</v>
      </c>
      <c r="DC8" s="526"/>
      <c r="DD8" s="526"/>
      <c r="DE8" s="526"/>
      <c r="DF8" s="526"/>
      <c r="DG8" s="526"/>
      <c r="DH8" s="526"/>
      <c r="DI8" s="527"/>
    </row>
    <row r="9" spans="1:119" ht="18.75" customHeight="1" thickBot="1" x14ac:dyDescent="0.25">
      <c r="A9" s="178"/>
      <c r="B9" s="554" t="s">
        <v>
113</v>
      </c>
      <c r="C9" s="555"/>
      <c r="D9" s="555"/>
      <c r="E9" s="555"/>
      <c r="F9" s="555"/>
      <c r="G9" s="555"/>
      <c r="H9" s="555"/>
      <c r="I9" s="555"/>
      <c r="J9" s="555"/>
      <c r="K9" s="473"/>
      <c r="L9" s="556" t="s">
        <v>
114</v>
      </c>
      <c r="M9" s="557"/>
      <c r="N9" s="557"/>
      <c r="O9" s="557"/>
      <c r="P9" s="557"/>
      <c r="Q9" s="558"/>
      <c r="R9" s="559">
        <v>
453093</v>
      </c>
      <c r="S9" s="560"/>
      <c r="T9" s="560"/>
      <c r="U9" s="560"/>
      <c r="V9" s="561"/>
      <c r="W9" s="491" t="s">
        <v>
115</v>
      </c>
      <c r="X9" s="492"/>
      <c r="Y9" s="492"/>
      <c r="Z9" s="492"/>
      <c r="AA9" s="492"/>
      <c r="AB9" s="492"/>
      <c r="AC9" s="492"/>
      <c r="AD9" s="492"/>
      <c r="AE9" s="492"/>
      <c r="AF9" s="492"/>
      <c r="AG9" s="492"/>
      <c r="AH9" s="492"/>
      <c r="AI9" s="492"/>
      <c r="AJ9" s="492"/>
      <c r="AK9" s="492"/>
      <c r="AL9" s="562"/>
      <c r="AM9" s="479" t="s">
        <v>
116</v>
      </c>
      <c r="AN9" s="379"/>
      <c r="AO9" s="379"/>
      <c r="AP9" s="379"/>
      <c r="AQ9" s="379"/>
      <c r="AR9" s="379"/>
      <c r="AS9" s="379"/>
      <c r="AT9" s="380"/>
      <c r="AU9" s="480" t="s">
        <v>
117</v>
      </c>
      <c r="AV9" s="481"/>
      <c r="AW9" s="481"/>
      <c r="AX9" s="481"/>
      <c r="AY9" s="436" t="s">
        <v>
118</v>
      </c>
      <c r="AZ9" s="437"/>
      <c r="BA9" s="437"/>
      <c r="BB9" s="437"/>
      <c r="BC9" s="437"/>
      <c r="BD9" s="437"/>
      <c r="BE9" s="437"/>
      <c r="BF9" s="437"/>
      <c r="BG9" s="437"/>
      <c r="BH9" s="437"/>
      <c r="BI9" s="437"/>
      <c r="BJ9" s="437"/>
      <c r="BK9" s="437"/>
      <c r="BL9" s="437"/>
      <c r="BM9" s="438"/>
      <c r="BN9" s="422">
        <v>
1914917</v>
      </c>
      <c r="BO9" s="423"/>
      <c r="BP9" s="423"/>
      <c r="BQ9" s="423"/>
      <c r="BR9" s="423"/>
      <c r="BS9" s="423"/>
      <c r="BT9" s="423"/>
      <c r="BU9" s="424"/>
      <c r="BV9" s="422">
        <v>
2273767</v>
      </c>
      <c r="BW9" s="423"/>
      <c r="BX9" s="423"/>
      <c r="BY9" s="423"/>
      <c r="BZ9" s="423"/>
      <c r="CA9" s="423"/>
      <c r="CB9" s="423"/>
      <c r="CC9" s="424"/>
      <c r="CD9" s="462" t="s">
        <v>
119</v>
      </c>
      <c r="CE9" s="382"/>
      <c r="CF9" s="382"/>
      <c r="CG9" s="382"/>
      <c r="CH9" s="382"/>
      <c r="CI9" s="382"/>
      <c r="CJ9" s="382"/>
      <c r="CK9" s="382"/>
      <c r="CL9" s="382"/>
      <c r="CM9" s="382"/>
      <c r="CN9" s="382"/>
      <c r="CO9" s="382"/>
      <c r="CP9" s="382"/>
      <c r="CQ9" s="382"/>
      <c r="CR9" s="382"/>
      <c r="CS9" s="463"/>
      <c r="CT9" s="419">
        <v>
0.9</v>
      </c>
      <c r="CU9" s="420"/>
      <c r="CV9" s="420"/>
      <c r="CW9" s="420"/>
      <c r="CX9" s="420"/>
      <c r="CY9" s="420"/>
      <c r="CZ9" s="420"/>
      <c r="DA9" s="421"/>
      <c r="DB9" s="419">
        <v>
0.9</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
120</v>
      </c>
      <c r="M10" s="379"/>
      <c r="N10" s="379"/>
      <c r="O10" s="379"/>
      <c r="P10" s="379"/>
      <c r="Q10" s="380"/>
      <c r="R10" s="375">
        <v>
442913</v>
      </c>
      <c r="S10" s="376"/>
      <c r="T10" s="376"/>
      <c r="U10" s="376"/>
      <c r="V10" s="435"/>
      <c r="W10" s="563"/>
      <c r="X10" s="373"/>
      <c r="Y10" s="373"/>
      <c r="Z10" s="373"/>
      <c r="AA10" s="373"/>
      <c r="AB10" s="373"/>
      <c r="AC10" s="373"/>
      <c r="AD10" s="373"/>
      <c r="AE10" s="373"/>
      <c r="AF10" s="373"/>
      <c r="AG10" s="373"/>
      <c r="AH10" s="373"/>
      <c r="AI10" s="373"/>
      <c r="AJ10" s="373"/>
      <c r="AK10" s="373"/>
      <c r="AL10" s="564"/>
      <c r="AM10" s="479" t="s">
        <v>
121</v>
      </c>
      <c r="AN10" s="379"/>
      <c r="AO10" s="379"/>
      <c r="AP10" s="379"/>
      <c r="AQ10" s="379"/>
      <c r="AR10" s="379"/>
      <c r="AS10" s="379"/>
      <c r="AT10" s="380"/>
      <c r="AU10" s="480" t="s">
        <v>
122</v>
      </c>
      <c r="AV10" s="481"/>
      <c r="AW10" s="481"/>
      <c r="AX10" s="481"/>
      <c r="AY10" s="436" t="s">
        <v>
123</v>
      </c>
      <c r="AZ10" s="437"/>
      <c r="BA10" s="437"/>
      <c r="BB10" s="437"/>
      <c r="BC10" s="437"/>
      <c r="BD10" s="437"/>
      <c r="BE10" s="437"/>
      <c r="BF10" s="437"/>
      <c r="BG10" s="437"/>
      <c r="BH10" s="437"/>
      <c r="BI10" s="437"/>
      <c r="BJ10" s="437"/>
      <c r="BK10" s="437"/>
      <c r="BL10" s="437"/>
      <c r="BM10" s="438"/>
      <c r="BN10" s="422">
        <v>
136053</v>
      </c>
      <c r="BO10" s="423"/>
      <c r="BP10" s="423"/>
      <c r="BQ10" s="423"/>
      <c r="BR10" s="423"/>
      <c r="BS10" s="423"/>
      <c r="BT10" s="423"/>
      <c r="BU10" s="424"/>
      <c r="BV10" s="422">
        <v>
10126386</v>
      </c>
      <c r="BW10" s="423"/>
      <c r="BX10" s="423"/>
      <c r="BY10" s="423"/>
      <c r="BZ10" s="423"/>
      <c r="CA10" s="423"/>
      <c r="CB10" s="423"/>
      <c r="CC10" s="424"/>
      <c r="CD10" s="181" t="s">
        <v>
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
125</v>
      </c>
      <c r="M11" s="384"/>
      <c r="N11" s="384"/>
      <c r="O11" s="384"/>
      <c r="P11" s="384"/>
      <c r="Q11" s="385"/>
      <c r="R11" s="551" t="s">
        <v>
126</v>
      </c>
      <c r="S11" s="552"/>
      <c r="T11" s="552"/>
      <c r="U11" s="552"/>
      <c r="V11" s="553"/>
      <c r="W11" s="563"/>
      <c r="X11" s="373"/>
      <c r="Y11" s="373"/>
      <c r="Z11" s="373"/>
      <c r="AA11" s="373"/>
      <c r="AB11" s="373"/>
      <c r="AC11" s="373"/>
      <c r="AD11" s="373"/>
      <c r="AE11" s="373"/>
      <c r="AF11" s="373"/>
      <c r="AG11" s="373"/>
      <c r="AH11" s="373"/>
      <c r="AI11" s="373"/>
      <c r="AJ11" s="373"/>
      <c r="AK11" s="373"/>
      <c r="AL11" s="564"/>
      <c r="AM11" s="479" t="s">
        <v>
127</v>
      </c>
      <c r="AN11" s="379"/>
      <c r="AO11" s="379"/>
      <c r="AP11" s="379"/>
      <c r="AQ11" s="379"/>
      <c r="AR11" s="379"/>
      <c r="AS11" s="379"/>
      <c r="AT11" s="380"/>
      <c r="AU11" s="480" t="s">
        <v>
117</v>
      </c>
      <c r="AV11" s="481"/>
      <c r="AW11" s="481"/>
      <c r="AX11" s="481"/>
      <c r="AY11" s="436" t="s">
        <v>
128</v>
      </c>
      <c r="AZ11" s="437"/>
      <c r="BA11" s="437"/>
      <c r="BB11" s="437"/>
      <c r="BC11" s="437"/>
      <c r="BD11" s="437"/>
      <c r="BE11" s="437"/>
      <c r="BF11" s="437"/>
      <c r="BG11" s="437"/>
      <c r="BH11" s="437"/>
      <c r="BI11" s="437"/>
      <c r="BJ11" s="437"/>
      <c r="BK11" s="437"/>
      <c r="BL11" s="437"/>
      <c r="BM11" s="438"/>
      <c r="BN11" s="422">
        <v>
0</v>
      </c>
      <c r="BO11" s="423"/>
      <c r="BP11" s="423"/>
      <c r="BQ11" s="423"/>
      <c r="BR11" s="423"/>
      <c r="BS11" s="423"/>
      <c r="BT11" s="423"/>
      <c r="BU11" s="424"/>
      <c r="BV11" s="422">
        <v>
0</v>
      </c>
      <c r="BW11" s="423"/>
      <c r="BX11" s="423"/>
      <c r="BY11" s="423"/>
      <c r="BZ11" s="423"/>
      <c r="CA11" s="423"/>
      <c r="CB11" s="423"/>
      <c r="CC11" s="424"/>
      <c r="CD11" s="462" t="s">
        <v>
129</v>
      </c>
      <c r="CE11" s="382"/>
      <c r="CF11" s="382"/>
      <c r="CG11" s="382"/>
      <c r="CH11" s="382"/>
      <c r="CI11" s="382"/>
      <c r="CJ11" s="382"/>
      <c r="CK11" s="382"/>
      <c r="CL11" s="382"/>
      <c r="CM11" s="382"/>
      <c r="CN11" s="382"/>
      <c r="CO11" s="382"/>
      <c r="CP11" s="382"/>
      <c r="CQ11" s="382"/>
      <c r="CR11" s="382"/>
      <c r="CS11" s="463"/>
      <c r="CT11" s="525" t="s">
        <v>
130</v>
      </c>
      <c r="CU11" s="526"/>
      <c r="CV11" s="526"/>
      <c r="CW11" s="526"/>
      <c r="CX11" s="526"/>
      <c r="CY11" s="526"/>
      <c r="CZ11" s="526"/>
      <c r="DA11" s="527"/>
      <c r="DB11" s="525" t="s">
        <v>
131</v>
      </c>
      <c r="DC11" s="526"/>
      <c r="DD11" s="526"/>
      <c r="DE11" s="526"/>
      <c r="DF11" s="526"/>
      <c r="DG11" s="526"/>
      <c r="DH11" s="526"/>
      <c r="DI11" s="527"/>
    </row>
    <row r="12" spans="1:119" ht="18.75" customHeight="1" x14ac:dyDescent="0.2">
      <c r="A12" s="178"/>
      <c r="B12" s="528" t="s">
        <v>
132</v>
      </c>
      <c r="C12" s="529"/>
      <c r="D12" s="529"/>
      <c r="E12" s="529"/>
      <c r="F12" s="529"/>
      <c r="G12" s="529"/>
      <c r="H12" s="529"/>
      <c r="I12" s="529"/>
      <c r="J12" s="529"/>
      <c r="K12" s="530"/>
      <c r="L12" s="537" t="s">
        <v>
133</v>
      </c>
      <c r="M12" s="538"/>
      <c r="N12" s="538"/>
      <c r="O12" s="538"/>
      <c r="P12" s="538"/>
      <c r="Q12" s="539"/>
      <c r="R12" s="540">
        <v>
462083</v>
      </c>
      <c r="S12" s="541"/>
      <c r="T12" s="541"/>
      <c r="U12" s="541"/>
      <c r="V12" s="542"/>
      <c r="W12" s="543" t="s">
        <v>
1</v>
      </c>
      <c r="X12" s="481"/>
      <c r="Y12" s="481"/>
      <c r="Z12" s="481"/>
      <c r="AA12" s="481"/>
      <c r="AB12" s="544"/>
      <c r="AC12" s="545" t="s">
        <v>
134</v>
      </c>
      <c r="AD12" s="546"/>
      <c r="AE12" s="546"/>
      <c r="AF12" s="546"/>
      <c r="AG12" s="547"/>
      <c r="AH12" s="545" t="s">
        <v>
135</v>
      </c>
      <c r="AI12" s="546"/>
      <c r="AJ12" s="546"/>
      <c r="AK12" s="546"/>
      <c r="AL12" s="548"/>
      <c r="AM12" s="479" t="s">
        <v>
136</v>
      </c>
      <c r="AN12" s="379"/>
      <c r="AO12" s="379"/>
      <c r="AP12" s="379"/>
      <c r="AQ12" s="379"/>
      <c r="AR12" s="379"/>
      <c r="AS12" s="379"/>
      <c r="AT12" s="380"/>
      <c r="AU12" s="480" t="s">
        <v>
94</v>
      </c>
      <c r="AV12" s="481"/>
      <c r="AW12" s="481"/>
      <c r="AX12" s="481"/>
      <c r="AY12" s="436" t="s">
        <v>
137</v>
      </c>
      <c r="AZ12" s="437"/>
      <c r="BA12" s="437"/>
      <c r="BB12" s="437"/>
      <c r="BC12" s="437"/>
      <c r="BD12" s="437"/>
      <c r="BE12" s="437"/>
      <c r="BF12" s="437"/>
      <c r="BG12" s="437"/>
      <c r="BH12" s="437"/>
      <c r="BI12" s="437"/>
      <c r="BJ12" s="437"/>
      <c r="BK12" s="437"/>
      <c r="BL12" s="437"/>
      <c r="BM12" s="438"/>
      <c r="BN12" s="422">
        <v>
983484</v>
      </c>
      <c r="BO12" s="423"/>
      <c r="BP12" s="423"/>
      <c r="BQ12" s="423"/>
      <c r="BR12" s="423"/>
      <c r="BS12" s="423"/>
      <c r="BT12" s="423"/>
      <c r="BU12" s="424"/>
      <c r="BV12" s="422">
        <v>
1128283</v>
      </c>
      <c r="BW12" s="423"/>
      <c r="BX12" s="423"/>
      <c r="BY12" s="423"/>
      <c r="BZ12" s="423"/>
      <c r="CA12" s="423"/>
      <c r="CB12" s="423"/>
      <c r="CC12" s="424"/>
      <c r="CD12" s="462" t="s">
        <v>
138</v>
      </c>
      <c r="CE12" s="382"/>
      <c r="CF12" s="382"/>
      <c r="CG12" s="382"/>
      <c r="CH12" s="382"/>
      <c r="CI12" s="382"/>
      <c r="CJ12" s="382"/>
      <c r="CK12" s="382"/>
      <c r="CL12" s="382"/>
      <c r="CM12" s="382"/>
      <c r="CN12" s="382"/>
      <c r="CO12" s="382"/>
      <c r="CP12" s="382"/>
      <c r="CQ12" s="382"/>
      <c r="CR12" s="382"/>
      <c r="CS12" s="463"/>
      <c r="CT12" s="525" t="s">
        <v>
139</v>
      </c>
      <c r="CU12" s="526"/>
      <c r="CV12" s="526"/>
      <c r="CW12" s="526"/>
      <c r="CX12" s="526"/>
      <c r="CY12" s="526"/>
      <c r="CZ12" s="526"/>
      <c r="DA12" s="527"/>
      <c r="DB12" s="525" t="s">
        <v>
139</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
140</v>
      </c>
      <c r="N13" s="507"/>
      <c r="O13" s="507"/>
      <c r="P13" s="507"/>
      <c r="Q13" s="508"/>
      <c r="R13" s="509">
        <v>
440453</v>
      </c>
      <c r="S13" s="510"/>
      <c r="T13" s="510"/>
      <c r="U13" s="510"/>
      <c r="V13" s="511"/>
      <c r="W13" s="512" t="s">
        <v>
141</v>
      </c>
      <c r="X13" s="408"/>
      <c r="Y13" s="408"/>
      <c r="Z13" s="408"/>
      <c r="AA13" s="408"/>
      <c r="AB13" s="409"/>
      <c r="AC13" s="375">
        <v>
407</v>
      </c>
      <c r="AD13" s="376"/>
      <c r="AE13" s="376"/>
      <c r="AF13" s="376"/>
      <c r="AG13" s="377"/>
      <c r="AH13" s="375">
        <v>
405</v>
      </c>
      <c r="AI13" s="376"/>
      <c r="AJ13" s="376"/>
      <c r="AK13" s="376"/>
      <c r="AL13" s="435"/>
      <c r="AM13" s="479" t="s">
        <v>
142</v>
      </c>
      <c r="AN13" s="379"/>
      <c r="AO13" s="379"/>
      <c r="AP13" s="379"/>
      <c r="AQ13" s="379"/>
      <c r="AR13" s="379"/>
      <c r="AS13" s="379"/>
      <c r="AT13" s="380"/>
      <c r="AU13" s="480" t="s">
        <v>
143</v>
      </c>
      <c r="AV13" s="481"/>
      <c r="AW13" s="481"/>
      <c r="AX13" s="481"/>
      <c r="AY13" s="436" t="s">
        <v>
144</v>
      </c>
      <c r="AZ13" s="437"/>
      <c r="BA13" s="437"/>
      <c r="BB13" s="437"/>
      <c r="BC13" s="437"/>
      <c r="BD13" s="437"/>
      <c r="BE13" s="437"/>
      <c r="BF13" s="437"/>
      <c r="BG13" s="437"/>
      <c r="BH13" s="437"/>
      <c r="BI13" s="437"/>
      <c r="BJ13" s="437"/>
      <c r="BK13" s="437"/>
      <c r="BL13" s="437"/>
      <c r="BM13" s="438"/>
      <c r="BN13" s="422">
        <v>
1067486</v>
      </c>
      <c r="BO13" s="423"/>
      <c r="BP13" s="423"/>
      <c r="BQ13" s="423"/>
      <c r="BR13" s="423"/>
      <c r="BS13" s="423"/>
      <c r="BT13" s="423"/>
      <c r="BU13" s="424"/>
      <c r="BV13" s="422">
        <v>
11271870</v>
      </c>
      <c r="BW13" s="423"/>
      <c r="BX13" s="423"/>
      <c r="BY13" s="423"/>
      <c r="BZ13" s="423"/>
      <c r="CA13" s="423"/>
      <c r="CB13" s="423"/>
      <c r="CC13" s="424"/>
      <c r="CD13" s="462" t="s">
        <v>
145</v>
      </c>
      <c r="CE13" s="382"/>
      <c r="CF13" s="382"/>
      <c r="CG13" s="382"/>
      <c r="CH13" s="382"/>
      <c r="CI13" s="382"/>
      <c r="CJ13" s="382"/>
      <c r="CK13" s="382"/>
      <c r="CL13" s="382"/>
      <c r="CM13" s="382"/>
      <c r="CN13" s="382"/>
      <c r="CO13" s="382"/>
      <c r="CP13" s="382"/>
      <c r="CQ13" s="382"/>
      <c r="CR13" s="382"/>
      <c r="CS13" s="463"/>
      <c r="CT13" s="419">
        <v>
-1.8</v>
      </c>
      <c r="CU13" s="420"/>
      <c r="CV13" s="420"/>
      <c r="CW13" s="420"/>
      <c r="CX13" s="420"/>
      <c r="CY13" s="420"/>
      <c r="CZ13" s="420"/>
      <c r="DA13" s="421"/>
      <c r="DB13" s="419">
        <v>
-1.6</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
146</v>
      </c>
      <c r="M14" s="549"/>
      <c r="N14" s="549"/>
      <c r="O14" s="549"/>
      <c r="P14" s="549"/>
      <c r="Q14" s="550"/>
      <c r="R14" s="509">
        <v>
463691</v>
      </c>
      <c r="S14" s="510"/>
      <c r="T14" s="510"/>
      <c r="U14" s="510"/>
      <c r="V14" s="511"/>
      <c r="W14" s="513"/>
      <c r="X14" s="411"/>
      <c r="Y14" s="411"/>
      <c r="Z14" s="411"/>
      <c r="AA14" s="411"/>
      <c r="AB14" s="412"/>
      <c r="AC14" s="502">
        <v>
0.2</v>
      </c>
      <c r="AD14" s="503"/>
      <c r="AE14" s="503"/>
      <c r="AF14" s="503"/>
      <c r="AG14" s="504"/>
      <c r="AH14" s="502">
        <v>
0.2</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
147</v>
      </c>
      <c r="CE14" s="460"/>
      <c r="CF14" s="460"/>
      <c r="CG14" s="460"/>
      <c r="CH14" s="460"/>
      <c r="CI14" s="460"/>
      <c r="CJ14" s="460"/>
      <c r="CK14" s="460"/>
      <c r="CL14" s="460"/>
      <c r="CM14" s="460"/>
      <c r="CN14" s="460"/>
      <c r="CO14" s="460"/>
      <c r="CP14" s="460"/>
      <c r="CQ14" s="460"/>
      <c r="CR14" s="460"/>
      <c r="CS14" s="461"/>
      <c r="CT14" s="519" t="s">
        <v>
139</v>
      </c>
      <c r="CU14" s="520"/>
      <c r="CV14" s="520"/>
      <c r="CW14" s="520"/>
      <c r="CX14" s="520"/>
      <c r="CY14" s="520"/>
      <c r="CZ14" s="520"/>
      <c r="DA14" s="521"/>
      <c r="DB14" s="519" t="s">
        <v>
139</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
140</v>
      </c>
      <c r="N15" s="507"/>
      <c r="O15" s="507"/>
      <c r="P15" s="507"/>
      <c r="Q15" s="508"/>
      <c r="R15" s="509">
        <v>
441328</v>
      </c>
      <c r="S15" s="510"/>
      <c r="T15" s="510"/>
      <c r="U15" s="510"/>
      <c r="V15" s="511"/>
      <c r="W15" s="512" t="s">
        <v>
148</v>
      </c>
      <c r="X15" s="408"/>
      <c r="Y15" s="408"/>
      <c r="Z15" s="408"/>
      <c r="AA15" s="408"/>
      <c r="AB15" s="409"/>
      <c r="AC15" s="375">
        <v>
35552</v>
      </c>
      <c r="AD15" s="376"/>
      <c r="AE15" s="376"/>
      <c r="AF15" s="376"/>
      <c r="AG15" s="377"/>
      <c r="AH15" s="375">
        <v>
36117</v>
      </c>
      <c r="AI15" s="376"/>
      <c r="AJ15" s="376"/>
      <c r="AK15" s="376"/>
      <c r="AL15" s="435"/>
      <c r="AM15" s="479"/>
      <c r="AN15" s="379"/>
      <c r="AO15" s="379"/>
      <c r="AP15" s="379"/>
      <c r="AQ15" s="379"/>
      <c r="AR15" s="379"/>
      <c r="AS15" s="379"/>
      <c r="AT15" s="380"/>
      <c r="AU15" s="480"/>
      <c r="AV15" s="481"/>
      <c r="AW15" s="481"/>
      <c r="AX15" s="481"/>
      <c r="AY15" s="448" t="s">
        <v>
149</v>
      </c>
      <c r="AZ15" s="449"/>
      <c r="BA15" s="449"/>
      <c r="BB15" s="449"/>
      <c r="BC15" s="449"/>
      <c r="BD15" s="449"/>
      <c r="BE15" s="449"/>
      <c r="BF15" s="449"/>
      <c r="BG15" s="449"/>
      <c r="BH15" s="449"/>
      <c r="BI15" s="449"/>
      <c r="BJ15" s="449"/>
      <c r="BK15" s="449"/>
      <c r="BL15" s="449"/>
      <c r="BM15" s="450"/>
      <c r="BN15" s="451">
        <v>
41271507</v>
      </c>
      <c r="BO15" s="452"/>
      <c r="BP15" s="452"/>
      <c r="BQ15" s="452"/>
      <c r="BR15" s="452"/>
      <c r="BS15" s="452"/>
      <c r="BT15" s="452"/>
      <c r="BU15" s="453"/>
      <c r="BV15" s="451">
        <v>
42146105</v>
      </c>
      <c r="BW15" s="452"/>
      <c r="BX15" s="452"/>
      <c r="BY15" s="452"/>
      <c r="BZ15" s="452"/>
      <c r="CA15" s="452"/>
      <c r="CB15" s="452"/>
      <c r="CC15" s="453"/>
      <c r="CD15" s="522" t="s">
        <v>
150</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
151</v>
      </c>
      <c r="M16" s="497"/>
      <c r="N16" s="497"/>
      <c r="O16" s="497"/>
      <c r="P16" s="497"/>
      <c r="Q16" s="498"/>
      <c r="R16" s="499" t="s">
        <v>
152</v>
      </c>
      <c r="S16" s="500"/>
      <c r="T16" s="500"/>
      <c r="U16" s="500"/>
      <c r="V16" s="501"/>
      <c r="W16" s="513"/>
      <c r="X16" s="411"/>
      <c r="Y16" s="411"/>
      <c r="Z16" s="411"/>
      <c r="AA16" s="411"/>
      <c r="AB16" s="412"/>
      <c r="AC16" s="502">
        <v>
18.8</v>
      </c>
      <c r="AD16" s="503"/>
      <c r="AE16" s="503"/>
      <c r="AF16" s="503"/>
      <c r="AG16" s="504"/>
      <c r="AH16" s="502">
        <v>
20.8</v>
      </c>
      <c r="AI16" s="503"/>
      <c r="AJ16" s="503"/>
      <c r="AK16" s="503"/>
      <c r="AL16" s="505"/>
      <c r="AM16" s="479"/>
      <c r="AN16" s="379"/>
      <c r="AO16" s="379"/>
      <c r="AP16" s="379"/>
      <c r="AQ16" s="379"/>
      <c r="AR16" s="379"/>
      <c r="AS16" s="379"/>
      <c r="AT16" s="380"/>
      <c r="AU16" s="480"/>
      <c r="AV16" s="481"/>
      <c r="AW16" s="481"/>
      <c r="AX16" s="481"/>
      <c r="AY16" s="436" t="s">
        <v>
153</v>
      </c>
      <c r="AZ16" s="437"/>
      <c r="BA16" s="437"/>
      <c r="BB16" s="437"/>
      <c r="BC16" s="437"/>
      <c r="BD16" s="437"/>
      <c r="BE16" s="437"/>
      <c r="BF16" s="437"/>
      <c r="BG16" s="437"/>
      <c r="BH16" s="437"/>
      <c r="BI16" s="437"/>
      <c r="BJ16" s="437"/>
      <c r="BK16" s="437"/>
      <c r="BL16" s="437"/>
      <c r="BM16" s="438"/>
      <c r="BN16" s="422">
        <v>
116751407</v>
      </c>
      <c r="BO16" s="423"/>
      <c r="BP16" s="423"/>
      <c r="BQ16" s="423"/>
      <c r="BR16" s="423"/>
      <c r="BS16" s="423"/>
      <c r="BT16" s="423"/>
      <c r="BU16" s="424"/>
      <c r="BV16" s="422">
        <v>
113683176</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
154</v>
      </c>
      <c r="N17" s="516"/>
      <c r="O17" s="516"/>
      <c r="P17" s="516"/>
      <c r="Q17" s="517"/>
      <c r="R17" s="499" t="s">
        <v>
155</v>
      </c>
      <c r="S17" s="500"/>
      <c r="T17" s="500"/>
      <c r="U17" s="500"/>
      <c r="V17" s="501"/>
      <c r="W17" s="512" t="s">
        <v>
156</v>
      </c>
      <c r="X17" s="408"/>
      <c r="Y17" s="408"/>
      <c r="Z17" s="408"/>
      <c r="AA17" s="408"/>
      <c r="AB17" s="409"/>
      <c r="AC17" s="375">
        <v>
152834</v>
      </c>
      <c r="AD17" s="376"/>
      <c r="AE17" s="376"/>
      <c r="AF17" s="376"/>
      <c r="AG17" s="377"/>
      <c r="AH17" s="375">
        <v>
136738</v>
      </c>
      <c r="AI17" s="376"/>
      <c r="AJ17" s="376"/>
      <c r="AK17" s="376"/>
      <c r="AL17" s="435"/>
      <c r="AM17" s="479"/>
      <c r="AN17" s="379"/>
      <c r="AO17" s="379"/>
      <c r="AP17" s="379"/>
      <c r="AQ17" s="379"/>
      <c r="AR17" s="379"/>
      <c r="AS17" s="379"/>
      <c r="AT17" s="380"/>
      <c r="AU17" s="480"/>
      <c r="AV17" s="481"/>
      <c r="AW17" s="481"/>
      <c r="AX17" s="481"/>
      <c r="AY17" s="436" t="s">
        <v>
157</v>
      </c>
      <c r="AZ17" s="437"/>
      <c r="BA17" s="437"/>
      <c r="BB17" s="437"/>
      <c r="BC17" s="437"/>
      <c r="BD17" s="437"/>
      <c r="BE17" s="437"/>
      <c r="BF17" s="437"/>
      <c r="BG17" s="437"/>
      <c r="BH17" s="437"/>
      <c r="BI17" s="437"/>
      <c r="BJ17" s="437"/>
      <c r="BK17" s="437"/>
      <c r="BL17" s="437"/>
      <c r="BM17" s="438"/>
      <c r="BN17" s="422">
        <v>
122151082</v>
      </c>
      <c r="BO17" s="423"/>
      <c r="BP17" s="423"/>
      <c r="BQ17" s="423"/>
      <c r="BR17" s="423"/>
      <c r="BS17" s="423"/>
      <c r="BT17" s="423"/>
      <c r="BU17" s="424"/>
      <c r="BV17" s="422">
        <v>
118979467</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
158</v>
      </c>
      <c r="C18" s="473"/>
      <c r="D18" s="473"/>
      <c r="E18" s="474"/>
      <c r="F18" s="474"/>
      <c r="G18" s="474"/>
      <c r="H18" s="474"/>
      <c r="I18" s="474"/>
      <c r="J18" s="474"/>
      <c r="K18" s="474"/>
      <c r="L18" s="475">
        <v>
34.799999999999997</v>
      </c>
      <c r="M18" s="475"/>
      <c r="N18" s="475"/>
      <c r="O18" s="475"/>
      <c r="P18" s="475"/>
      <c r="Q18" s="475"/>
      <c r="R18" s="476"/>
      <c r="S18" s="476"/>
      <c r="T18" s="476"/>
      <c r="U18" s="476"/>
      <c r="V18" s="477"/>
      <c r="W18" s="493"/>
      <c r="X18" s="494"/>
      <c r="Y18" s="494"/>
      <c r="Z18" s="494"/>
      <c r="AA18" s="494"/>
      <c r="AB18" s="518"/>
      <c r="AC18" s="392">
        <v>
81</v>
      </c>
      <c r="AD18" s="393"/>
      <c r="AE18" s="393"/>
      <c r="AF18" s="393"/>
      <c r="AG18" s="478"/>
      <c r="AH18" s="392">
        <v>
78.900000000000006</v>
      </c>
      <c r="AI18" s="393"/>
      <c r="AJ18" s="393"/>
      <c r="AK18" s="393"/>
      <c r="AL18" s="394"/>
      <c r="AM18" s="479"/>
      <c r="AN18" s="379"/>
      <c r="AO18" s="379"/>
      <c r="AP18" s="379"/>
      <c r="AQ18" s="379"/>
      <c r="AR18" s="379"/>
      <c r="AS18" s="379"/>
      <c r="AT18" s="380"/>
      <c r="AU18" s="480"/>
      <c r="AV18" s="481"/>
      <c r="AW18" s="481"/>
      <c r="AX18" s="481"/>
      <c r="AY18" s="436" t="s">
        <v>
159</v>
      </c>
      <c r="AZ18" s="437"/>
      <c r="BA18" s="437"/>
      <c r="BB18" s="437"/>
      <c r="BC18" s="437"/>
      <c r="BD18" s="437"/>
      <c r="BE18" s="437"/>
      <c r="BF18" s="437"/>
      <c r="BG18" s="437"/>
      <c r="BH18" s="437"/>
      <c r="BI18" s="437"/>
      <c r="BJ18" s="437"/>
      <c r="BK18" s="437"/>
      <c r="BL18" s="437"/>
      <c r="BM18" s="438"/>
      <c r="BN18" s="422">
        <v>
98267955</v>
      </c>
      <c r="BO18" s="423"/>
      <c r="BP18" s="423"/>
      <c r="BQ18" s="423"/>
      <c r="BR18" s="423"/>
      <c r="BS18" s="423"/>
      <c r="BT18" s="423"/>
      <c r="BU18" s="424"/>
      <c r="BV18" s="422">
        <v>
97505968</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
160</v>
      </c>
      <c r="C19" s="473"/>
      <c r="D19" s="473"/>
      <c r="E19" s="474"/>
      <c r="F19" s="474"/>
      <c r="G19" s="474"/>
      <c r="H19" s="474"/>
      <c r="I19" s="474"/>
      <c r="J19" s="474"/>
      <c r="K19" s="474"/>
      <c r="L19" s="482">
        <v>
13020</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
161</v>
      </c>
      <c r="AZ19" s="437"/>
      <c r="BA19" s="437"/>
      <c r="BB19" s="437"/>
      <c r="BC19" s="437"/>
      <c r="BD19" s="437"/>
      <c r="BE19" s="437"/>
      <c r="BF19" s="437"/>
      <c r="BG19" s="437"/>
      <c r="BH19" s="437"/>
      <c r="BI19" s="437"/>
      <c r="BJ19" s="437"/>
      <c r="BK19" s="437"/>
      <c r="BL19" s="437"/>
      <c r="BM19" s="438"/>
      <c r="BN19" s="422">
        <v>
148576339</v>
      </c>
      <c r="BO19" s="423"/>
      <c r="BP19" s="423"/>
      <c r="BQ19" s="423"/>
      <c r="BR19" s="423"/>
      <c r="BS19" s="423"/>
      <c r="BT19" s="423"/>
      <c r="BU19" s="424"/>
      <c r="BV19" s="422">
        <v>
144731076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
162</v>
      </c>
      <c r="C20" s="473"/>
      <c r="D20" s="473"/>
      <c r="E20" s="474"/>
      <c r="F20" s="474"/>
      <c r="G20" s="474"/>
      <c r="H20" s="474"/>
      <c r="I20" s="474"/>
      <c r="J20" s="474"/>
      <c r="K20" s="474"/>
      <c r="L20" s="482">
        <v>
215948</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
163</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
164</v>
      </c>
      <c r="C22" s="399"/>
      <c r="D22" s="400"/>
      <c r="E22" s="407" t="s">
        <v>
1</v>
      </c>
      <c r="F22" s="408"/>
      <c r="G22" s="408"/>
      <c r="H22" s="408"/>
      <c r="I22" s="408"/>
      <c r="J22" s="408"/>
      <c r="K22" s="409"/>
      <c r="L22" s="407" t="s">
        <v>
165</v>
      </c>
      <c r="M22" s="408"/>
      <c r="N22" s="408"/>
      <c r="O22" s="408"/>
      <c r="P22" s="409"/>
      <c r="Q22" s="413" t="s">
        <v>
166</v>
      </c>
      <c r="R22" s="414"/>
      <c r="S22" s="414"/>
      <c r="T22" s="414"/>
      <c r="U22" s="414"/>
      <c r="V22" s="415"/>
      <c r="W22" s="464" t="s">
        <v>
167</v>
      </c>
      <c r="X22" s="399"/>
      <c r="Y22" s="400"/>
      <c r="Z22" s="407" t="s">
        <v>
1</v>
      </c>
      <c r="AA22" s="408"/>
      <c r="AB22" s="408"/>
      <c r="AC22" s="408"/>
      <c r="AD22" s="408"/>
      <c r="AE22" s="408"/>
      <c r="AF22" s="408"/>
      <c r="AG22" s="409"/>
      <c r="AH22" s="425" t="s">
        <v>
168</v>
      </c>
      <c r="AI22" s="408"/>
      <c r="AJ22" s="408"/>
      <c r="AK22" s="408"/>
      <c r="AL22" s="409"/>
      <c r="AM22" s="425" t="s">
        <v>
169</v>
      </c>
      <c r="AN22" s="426"/>
      <c r="AO22" s="426"/>
      <c r="AP22" s="426"/>
      <c r="AQ22" s="426"/>
      <c r="AR22" s="427"/>
      <c r="AS22" s="413" t="s">
        <v>
166</v>
      </c>
      <c r="AT22" s="414"/>
      <c r="AU22" s="414"/>
      <c r="AV22" s="414"/>
      <c r="AW22" s="414"/>
      <c r="AX22" s="431"/>
      <c r="AY22" s="448" t="s">
        <v>
170</v>
      </c>
      <c r="AZ22" s="449"/>
      <c r="BA22" s="449"/>
      <c r="BB22" s="449"/>
      <c r="BC22" s="449"/>
      <c r="BD22" s="449"/>
      <c r="BE22" s="449"/>
      <c r="BF22" s="449"/>
      <c r="BG22" s="449"/>
      <c r="BH22" s="449"/>
      <c r="BI22" s="449"/>
      <c r="BJ22" s="449"/>
      <c r="BK22" s="449"/>
      <c r="BL22" s="449"/>
      <c r="BM22" s="450"/>
      <c r="BN22" s="451">
        <v>
13212219</v>
      </c>
      <c r="BO22" s="452"/>
      <c r="BP22" s="452"/>
      <c r="BQ22" s="452"/>
      <c r="BR22" s="452"/>
      <c r="BS22" s="452"/>
      <c r="BT22" s="452"/>
      <c r="BU22" s="453"/>
      <c r="BV22" s="451">
        <v>
14471140</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
171</v>
      </c>
      <c r="AZ23" s="437"/>
      <c r="BA23" s="437"/>
      <c r="BB23" s="437"/>
      <c r="BC23" s="437"/>
      <c r="BD23" s="437"/>
      <c r="BE23" s="437"/>
      <c r="BF23" s="437"/>
      <c r="BG23" s="437"/>
      <c r="BH23" s="437"/>
      <c r="BI23" s="437"/>
      <c r="BJ23" s="437"/>
      <c r="BK23" s="437"/>
      <c r="BL23" s="437"/>
      <c r="BM23" s="438"/>
      <c r="BN23" s="422">
        <v>
8506304</v>
      </c>
      <c r="BO23" s="423"/>
      <c r="BP23" s="423"/>
      <c r="BQ23" s="423"/>
      <c r="BR23" s="423"/>
      <c r="BS23" s="423"/>
      <c r="BT23" s="423"/>
      <c r="BU23" s="424"/>
      <c r="BV23" s="422">
        <v>
9289706</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
172</v>
      </c>
      <c r="F24" s="379"/>
      <c r="G24" s="379"/>
      <c r="H24" s="379"/>
      <c r="I24" s="379"/>
      <c r="J24" s="379"/>
      <c r="K24" s="380"/>
      <c r="L24" s="375">
        <v>
1</v>
      </c>
      <c r="M24" s="376"/>
      <c r="N24" s="376"/>
      <c r="O24" s="376"/>
      <c r="P24" s="377"/>
      <c r="Q24" s="375">
        <v>
11220</v>
      </c>
      <c r="R24" s="376"/>
      <c r="S24" s="376"/>
      <c r="T24" s="376"/>
      <c r="U24" s="376"/>
      <c r="V24" s="377"/>
      <c r="W24" s="465"/>
      <c r="X24" s="402"/>
      <c r="Y24" s="403"/>
      <c r="Z24" s="378" t="s">
        <v>
173</v>
      </c>
      <c r="AA24" s="379"/>
      <c r="AB24" s="379"/>
      <c r="AC24" s="379"/>
      <c r="AD24" s="379"/>
      <c r="AE24" s="379"/>
      <c r="AF24" s="379"/>
      <c r="AG24" s="380"/>
      <c r="AH24" s="375">
        <v>
2867</v>
      </c>
      <c r="AI24" s="376"/>
      <c r="AJ24" s="376"/>
      <c r="AK24" s="376"/>
      <c r="AL24" s="377"/>
      <c r="AM24" s="375">
        <v>
8383108</v>
      </c>
      <c r="AN24" s="376"/>
      <c r="AO24" s="376"/>
      <c r="AP24" s="376"/>
      <c r="AQ24" s="376"/>
      <c r="AR24" s="377"/>
      <c r="AS24" s="375">
        <v>
2924</v>
      </c>
      <c r="AT24" s="376"/>
      <c r="AU24" s="376"/>
      <c r="AV24" s="376"/>
      <c r="AW24" s="376"/>
      <c r="AX24" s="435"/>
      <c r="AY24" s="395" t="s">
        <v>
174</v>
      </c>
      <c r="AZ24" s="396"/>
      <c r="BA24" s="396"/>
      <c r="BB24" s="396"/>
      <c r="BC24" s="396"/>
      <c r="BD24" s="396"/>
      <c r="BE24" s="396"/>
      <c r="BF24" s="396"/>
      <c r="BG24" s="396"/>
      <c r="BH24" s="396"/>
      <c r="BI24" s="396"/>
      <c r="BJ24" s="396"/>
      <c r="BK24" s="396"/>
      <c r="BL24" s="396"/>
      <c r="BM24" s="397"/>
      <c r="BN24" s="422">
        <v>
13212219</v>
      </c>
      <c r="BO24" s="423"/>
      <c r="BP24" s="423"/>
      <c r="BQ24" s="423"/>
      <c r="BR24" s="423"/>
      <c r="BS24" s="423"/>
      <c r="BT24" s="423"/>
      <c r="BU24" s="424"/>
      <c r="BV24" s="422">
        <v>
14471140</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
175</v>
      </c>
      <c r="F25" s="379"/>
      <c r="G25" s="379"/>
      <c r="H25" s="379"/>
      <c r="I25" s="379"/>
      <c r="J25" s="379"/>
      <c r="K25" s="380"/>
      <c r="L25" s="375">
        <v>
2</v>
      </c>
      <c r="M25" s="376"/>
      <c r="N25" s="376"/>
      <c r="O25" s="376"/>
      <c r="P25" s="377"/>
      <c r="Q25" s="375">
        <v>
9150</v>
      </c>
      <c r="R25" s="376"/>
      <c r="S25" s="376"/>
      <c r="T25" s="376"/>
      <c r="U25" s="376"/>
      <c r="V25" s="377"/>
      <c r="W25" s="465"/>
      <c r="X25" s="402"/>
      <c r="Y25" s="403"/>
      <c r="Z25" s="378" t="s">
        <v>
176</v>
      </c>
      <c r="AA25" s="379"/>
      <c r="AB25" s="379"/>
      <c r="AC25" s="379"/>
      <c r="AD25" s="379"/>
      <c r="AE25" s="379"/>
      <c r="AF25" s="379"/>
      <c r="AG25" s="380"/>
      <c r="AH25" s="375" t="s">
        <v>
139</v>
      </c>
      <c r="AI25" s="376"/>
      <c r="AJ25" s="376"/>
      <c r="AK25" s="376"/>
      <c r="AL25" s="377"/>
      <c r="AM25" s="375" t="s">
        <v>
131</v>
      </c>
      <c r="AN25" s="376"/>
      <c r="AO25" s="376"/>
      <c r="AP25" s="376"/>
      <c r="AQ25" s="376"/>
      <c r="AR25" s="377"/>
      <c r="AS25" s="375" t="s">
        <v>
131</v>
      </c>
      <c r="AT25" s="376"/>
      <c r="AU25" s="376"/>
      <c r="AV25" s="376"/>
      <c r="AW25" s="376"/>
      <c r="AX25" s="435"/>
      <c r="AY25" s="448" t="s">
        <v>
177</v>
      </c>
      <c r="AZ25" s="449"/>
      <c r="BA25" s="449"/>
      <c r="BB25" s="449"/>
      <c r="BC25" s="449"/>
      <c r="BD25" s="449"/>
      <c r="BE25" s="449"/>
      <c r="BF25" s="449"/>
      <c r="BG25" s="449"/>
      <c r="BH25" s="449"/>
      <c r="BI25" s="449"/>
      <c r="BJ25" s="449"/>
      <c r="BK25" s="449"/>
      <c r="BL25" s="449"/>
      <c r="BM25" s="450"/>
      <c r="BN25" s="451">
        <v>
31238115</v>
      </c>
      <c r="BO25" s="452"/>
      <c r="BP25" s="452"/>
      <c r="BQ25" s="452"/>
      <c r="BR25" s="452"/>
      <c r="BS25" s="452"/>
      <c r="BT25" s="452"/>
      <c r="BU25" s="453"/>
      <c r="BV25" s="451">
        <v>
37377941</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
178</v>
      </c>
      <c r="F26" s="379"/>
      <c r="G26" s="379"/>
      <c r="H26" s="379"/>
      <c r="I26" s="379"/>
      <c r="J26" s="379"/>
      <c r="K26" s="380"/>
      <c r="L26" s="375">
        <v>
1</v>
      </c>
      <c r="M26" s="376"/>
      <c r="N26" s="376"/>
      <c r="O26" s="376"/>
      <c r="P26" s="377"/>
      <c r="Q26" s="375">
        <v>
8070</v>
      </c>
      <c r="R26" s="376"/>
      <c r="S26" s="376"/>
      <c r="T26" s="376"/>
      <c r="U26" s="376"/>
      <c r="V26" s="377"/>
      <c r="W26" s="465"/>
      <c r="X26" s="402"/>
      <c r="Y26" s="403"/>
      <c r="Z26" s="378" t="s">
        <v>
179</v>
      </c>
      <c r="AA26" s="433"/>
      <c r="AB26" s="433"/>
      <c r="AC26" s="433"/>
      <c r="AD26" s="433"/>
      <c r="AE26" s="433"/>
      <c r="AF26" s="433"/>
      <c r="AG26" s="434"/>
      <c r="AH26" s="375">
        <v>
380</v>
      </c>
      <c r="AI26" s="376"/>
      <c r="AJ26" s="376"/>
      <c r="AK26" s="376"/>
      <c r="AL26" s="377"/>
      <c r="AM26" s="375">
        <v>
1137340</v>
      </c>
      <c r="AN26" s="376"/>
      <c r="AO26" s="376"/>
      <c r="AP26" s="376"/>
      <c r="AQ26" s="376"/>
      <c r="AR26" s="377"/>
      <c r="AS26" s="375">
        <v>
2993</v>
      </c>
      <c r="AT26" s="376"/>
      <c r="AU26" s="376"/>
      <c r="AV26" s="376"/>
      <c r="AW26" s="376"/>
      <c r="AX26" s="435"/>
      <c r="AY26" s="462" t="s">
        <v>
180</v>
      </c>
      <c r="AZ26" s="382"/>
      <c r="BA26" s="382"/>
      <c r="BB26" s="382"/>
      <c r="BC26" s="382"/>
      <c r="BD26" s="382"/>
      <c r="BE26" s="382"/>
      <c r="BF26" s="382"/>
      <c r="BG26" s="382"/>
      <c r="BH26" s="382"/>
      <c r="BI26" s="382"/>
      <c r="BJ26" s="382"/>
      <c r="BK26" s="382"/>
      <c r="BL26" s="382"/>
      <c r="BM26" s="463"/>
      <c r="BN26" s="422">
        <v>
300000</v>
      </c>
      <c r="BO26" s="423"/>
      <c r="BP26" s="423"/>
      <c r="BQ26" s="423"/>
      <c r="BR26" s="423"/>
      <c r="BS26" s="423"/>
      <c r="BT26" s="423"/>
      <c r="BU26" s="424"/>
      <c r="BV26" s="422">
        <v>
200000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
181</v>
      </c>
      <c r="F27" s="379"/>
      <c r="G27" s="379"/>
      <c r="H27" s="379"/>
      <c r="I27" s="379"/>
      <c r="J27" s="379"/>
      <c r="K27" s="380"/>
      <c r="L27" s="375">
        <v>
1</v>
      </c>
      <c r="M27" s="376"/>
      <c r="N27" s="376"/>
      <c r="O27" s="376"/>
      <c r="P27" s="377"/>
      <c r="Q27" s="375">
        <v>
9180</v>
      </c>
      <c r="R27" s="376"/>
      <c r="S27" s="376"/>
      <c r="T27" s="376"/>
      <c r="U27" s="376"/>
      <c r="V27" s="377"/>
      <c r="W27" s="465"/>
      <c r="X27" s="402"/>
      <c r="Y27" s="403"/>
      <c r="Z27" s="378" t="s">
        <v>
182</v>
      </c>
      <c r="AA27" s="379"/>
      <c r="AB27" s="379"/>
      <c r="AC27" s="379"/>
      <c r="AD27" s="379"/>
      <c r="AE27" s="379"/>
      <c r="AF27" s="379"/>
      <c r="AG27" s="380"/>
      <c r="AH27" s="375">
        <v>
19</v>
      </c>
      <c r="AI27" s="376"/>
      <c r="AJ27" s="376"/>
      <c r="AK27" s="376"/>
      <c r="AL27" s="377"/>
      <c r="AM27" s="375">
        <v>
65970</v>
      </c>
      <c r="AN27" s="376"/>
      <c r="AO27" s="376"/>
      <c r="AP27" s="376"/>
      <c r="AQ27" s="376"/>
      <c r="AR27" s="377"/>
      <c r="AS27" s="375">
        <v>
3472</v>
      </c>
      <c r="AT27" s="376"/>
      <c r="AU27" s="376"/>
      <c r="AV27" s="376"/>
      <c r="AW27" s="376"/>
      <c r="AX27" s="435"/>
      <c r="AY27" s="459" t="s">
        <v>
183</v>
      </c>
      <c r="AZ27" s="460"/>
      <c r="BA27" s="460"/>
      <c r="BB27" s="460"/>
      <c r="BC27" s="460"/>
      <c r="BD27" s="460"/>
      <c r="BE27" s="460"/>
      <c r="BF27" s="460"/>
      <c r="BG27" s="460"/>
      <c r="BH27" s="460"/>
      <c r="BI27" s="460"/>
      <c r="BJ27" s="460"/>
      <c r="BK27" s="460"/>
      <c r="BL27" s="460"/>
      <c r="BM27" s="461"/>
      <c r="BN27" s="456">
        <v>
7000000</v>
      </c>
      <c r="BO27" s="457"/>
      <c r="BP27" s="457"/>
      <c r="BQ27" s="457"/>
      <c r="BR27" s="457"/>
      <c r="BS27" s="457"/>
      <c r="BT27" s="457"/>
      <c r="BU27" s="458"/>
      <c r="BV27" s="456">
        <v>
6000000</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
184</v>
      </c>
      <c r="F28" s="379"/>
      <c r="G28" s="379"/>
      <c r="H28" s="379"/>
      <c r="I28" s="379"/>
      <c r="J28" s="379"/>
      <c r="K28" s="380"/>
      <c r="L28" s="375">
        <v>
1</v>
      </c>
      <c r="M28" s="376"/>
      <c r="N28" s="376"/>
      <c r="O28" s="376"/>
      <c r="P28" s="377"/>
      <c r="Q28" s="375">
        <v>
7710</v>
      </c>
      <c r="R28" s="376"/>
      <c r="S28" s="376"/>
      <c r="T28" s="376"/>
      <c r="U28" s="376"/>
      <c r="V28" s="377"/>
      <c r="W28" s="465"/>
      <c r="X28" s="402"/>
      <c r="Y28" s="403"/>
      <c r="Z28" s="378" t="s">
        <v>
185</v>
      </c>
      <c r="AA28" s="379"/>
      <c r="AB28" s="379"/>
      <c r="AC28" s="379"/>
      <c r="AD28" s="379"/>
      <c r="AE28" s="379"/>
      <c r="AF28" s="379"/>
      <c r="AG28" s="380"/>
      <c r="AH28" s="375" t="s">
        <v>
131</v>
      </c>
      <c r="AI28" s="376"/>
      <c r="AJ28" s="376"/>
      <c r="AK28" s="376"/>
      <c r="AL28" s="377"/>
      <c r="AM28" s="375" t="s">
        <v>
139</v>
      </c>
      <c r="AN28" s="376"/>
      <c r="AO28" s="376"/>
      <c r="AP28" s="376"/>
      <c r="AQ28" s="376"/>
      <c r="AR28" s="377"/>
      <c r="AS28" s="375" t="s">
        <v>
186</v>
      </c>
      <c r="AT28" s="376"/>
      <c r="AU28" s="376"/>
      <c r="AV28" s="376"/>
      <c r="AW28" s="376"/>
      <c r="AX28" s="435"/>
      <c r="AY28" s="439" t="s">
        <v>
187</v>
      </c>
      <c r="AZ28" s="440"/>
      <c r="BA28" s="440"/>
      <c r="BB28" s="441"/>
      <c r="BC28" s="448" t="s">
        <v>
48</v>
      </c>
      <c r="BD28" s="449"/>
      <c r="BE28" s="449"/>
      <c r="BF28" s="449"/>
      <c r="BG28" s="449"/>
      <c r="BH28" s="449"/>
      <c r="BI28" s="449"/>
      <c r="BJ28" s="449"/>
      <c r="BK28" s="449"/>
      <c r="BL28" s="449"/>
      <c r="BM28" s="450"/>
      <c r="BN28" s="451">
        <v>
22794361</v>
      </c>
      <c r="BO28" s="452"/>
      <c r="BP28" s="452"/>
      <c r="BQ28" s="452"/>
      <c r="BR28" s="452"/>
      <c r="BS28" s="452"/>
      <c r="BT28" s="452"/>
      <c r="BU28" s="453"/>
      <c r="BV28" s="451">
        <v>
23641792</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
188</v>
      </c>
      <c r="F29" s="379"/>
      <c r="G29" s="379"/>
      <c r="H29" s="379"/>
      <c r="I29" s="379"/>
      <c r="J29" s="379"/>
      <c r="K29" s="380"/>
      <c r="L29" s="375">
        <v>
36</v>
      </c>
      <c r="M29" s="376"/>
      <c r="N29" s="376"/>
      <c r="O29" s="376"/>
      <c r="P29" s="377"/>
      <c r="Q29" s="375">
        <v>
6180</v>
      </c>
      <c r="R29" s="376"/>
      <c r="S29" s="376"/>
      <c r="T29" s="376"/>
      <c r="U29" s="376"/>
      <c r="V29" s="377"/>
      <c r="W29" s="466"/>
      <c r="X29" s="467"/>
      <c r="Y29" s="468"/>
      <c r="Z29" s="378" t="s">
        <v>
189</v>
      </c>
      <c r="AA29" s="379"/>
      <c r="AB29" s="379"/>
      <c r="AC29" s="379"/>
      <c r="AD29" s="379"/>
      <c r="AE29" s="379"/>
      <c r="AF29" s="379"/>
      <c r="AG29" s="380"/>
      <c r="AH29" s="375">
        <v>
2886</v>
      </c>
      <c r="AI29" s="376"/>
      <c r="AJ29" s="376"/>
      <c r="AK29" s="376"/>
      <c r="AL29" s="377"/>
      <c r="AM29" s="375">
        <v>
8449078</v>
      </c>
      <c r="AN29" s="376"/>
      <c r="AO29" s="376"/>
      <c r="AP29" s="376"/>
      <c r="AQ29" s="376"/>
      <c r="AR29" s="377"/>
      <c r="AS29" s="375">
        <v>
2928</v>
      </c>
      <c r="AT29" s="376"/>
      <c r="AU29" s="376"/>
      <c r="AV29" s="376"/>
      <c r="AW29" s="376"/>
      <c r="AX29" s="435"/>
      <c r="AY29" s="442"/>
      <c r="AZ29" s="443"/>
      <c r="BA29" s="443"/>
      <c r="BB29" s="444"/>
      <c r="BC29" s="436" t="s">
        <v>
190</v>
      </c>
      <c r="BD29" s="437"/>
      <c r="BE29" s="437"/>
      <c r="BF29" s="437"/>
      <c r="BG29" s="437"/>
      <c r="BH29" s="437"/>
      <c r="BI29" s="437"/>
      <c r="BJ29" s="437"/>
      <c r="BK29" s="437"/>
      <c r="BL29" s="437"/>
      <c r="BM29" s="438"/>
      <c r="BN29" s="422">
        <v>
279169</v>
      </c>
      <c r="BO29" s="423"/>
      <c r="BP29" s="423"/>
      <c r="BQ29" s="423"/>
      <c r="BR29" s="423"/>
      <c r="BS29" s="423"/>
      <c r="BT29" s="423"/>
      <c r="BU29" s="424"/>
      <c r="BV29" s="422">
        <v>
297986</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
191</v>
      </c>
      <c r="X30" s="390"/>
      <c r="Y30" s="390"/>
      <c r="Z30" s="390"/>
      <c r="AA30" s="390"/>
      <c r="AB30" s="390"/>
      <c r="AC30" s="390"/>
      <c r="AD30" s="390"/>
      <c r="AE30" s="390"/>
      <c r="AF30" s="390"/>
      <c r="AG30" s="391"/>
      <c r="AH30" s="392">
        <v>
98.3</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
50</v>
      </c>
      <c r="BD30" s="396"/>
      <c r="BE30" s="396"/>
      <c r="BF30" s="396"/>
      <c r="BG30" s="396"/>
      <c r="BH30" s="396"/>
      <c r="BI30" s="396"/>
      <c r="BJ30" s="396"/>
      <c r="BK30" s="396"/>
      <c r="BL30" s="396"/>
      <c r="BM30" s="397"/>
      <c r="BN30" s="456">
        <v>
105698372</v>
      </c>
      <c r="BO30" s="457"/>
      <c r="BP30" s="457"/>
      <c r="BQ30" s="457"/>
      <c r="BR30" s="457"/>
      <c r="BS30" s="457"/>
      <c r="BT30" s="457"/>
      <c r="BU30" s="458"/>
      <c r="BV30" s="456">
        <v>
103436535</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
192</v>
      </c>
      <c r="D32" s="381"/>
      <c r="E32" s="381"/>
      <c r="F32" s="381"/>
      <c r="G32" s="381"/>
      <c r="H32" s="381"/>
      <c r="I32" s="381"/>
      <c r="J32" s="381"/>
      <c r="K32" s="381"/>
      <c r="L32" s="381"/>
      <c r="M32" s="381"/>
      <c r="N32" s="381"/>
      <c r="O32" s="381"/>
      <c r="P32" s="381"/>
      <c r="Q32" s="381"/>
      <c r="R32" s="381"/>
      <c r="S32" s="381"/>
      <c r="U32" s="382" t="s">
        <v>
193</v>
      </c>
      <c r="V32" s="382"/>
      <c r="W32" s="382"/>
      <c r="X32" s="382"/>
      <c r="Y32" s="382"/>
      <c r="Z32" s="382"/>
      <c r="AA32" s="382"/>
      <c r="AB32" s="382"/>
      <c r="AC32" s="382"/>
      <c r="AD32" s="382"/>
      <c r="AE32" s="382"/>
      <c r="AF32" s="382"/>
      <c r="AG32" s="382"/>
      <c r="AH32" s="382"/>
      <c r="AI32" s="382"/>
      <c r="AJ32" s="382"/>
      <c r="AK32" s="382"/>
      <c r="AM32" s="382" t="s">
        <v>
194</v>
      </c>
      <c r="AN32" s="382"/>
      <c r="AO32" s="382"/>
      <c r="AP32" s="382"/>
      <c r="AQ32" s="382"/>
      <c r="AR32" s="382"/>
      <c r="AS32" s="382"/>
      <c r="AT32" s="382"/>
      <c r="AU32" s="382"/>
      <c r="AV32" s="382"/>
      <c r="AW32" s="382"/>
      <c r="AX32" s="382"/>
      <c r="AY32" s="382"/>
      <c r="AZ32" s="382"/>
      <c r="BA32" s="382"/>
      <c r="BB32" s="382"/>
      <c r="BC32" s="382"/>
      <c r="BE32" s="382" t="s">
        <v>
195</v>
      </c>
      <c r="BF32" s="382"/>
      <c r="BG32" s="382"/>
      <c r="BH32" s="382"/>
      <c r="BI32" s="382"/>
      <c r="BJ32" s="382"/>
      <c r="BK32" s="382"/>
      <c r="BL32" s="382"/>
      <c r="BM32" s="382"/>
      <c r="BN32" s="382"/>
      <c r="BO32" s="382"/>
      <c r="BP32" s="382"/>
      <c r="BQ32" s="382"/>
      <c r="BR32" s="382"/>
      <c r="BS32" s="382"/>
      <c r="BT32" s="382"/>
      <c r="BU32" s="382"/>
      <c r="BW32" s="382" t="s">
        <v>
196</v>
      </c>
      <c r="BX32" s="382"/>
      <c r="BY32" s="382"/>
      <c r="BZ32" s="382"/>
      <c r="CA32" s="382"/>
      <c r="CB32" s="382"/>
      <c r="CC32" s="382"/>
      <c r="CD32" s="382"/>
      <c r="CE32" s="382"/>
      <c r="CF32" s="382"/>
      <c r="CG32" s="382"/>
      <c r="CH32" s="382"/>
      <c r="CI32" s="382"/>
      <c r="CJ32" s="382"/>
      <c r="CK32" s="382"/>
      <c r="CL32" s="382"/>
      <c r="CM32" s="382"/>
      <c r="CO32" s="382" t="s">
        <v>
197</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
198</v>
      </c>
      <c r="D33" s="374"/>
      <c r="E33" s="373" t="s">
        <v>
199</v>
      </c>
      <c r="F33" s="373"/>
      <c r="G33" s="373"/>
      <c r="H33" s="373"/>
      <c r="I33" s="373"/>
      <c r="J33" s="373"/>
      <c r="K33" s="373"/>
      <c r="L33" s="373"/>
      <c r="M33" s="373"/>
      <c r="N33" s="373"/>
      <c r="O33" s="373"/>
      <c r="P33" s="373"/>
      <c r="Q33" s="373"/>
      <c r="R33" s="373"/>
      <c r="S33" s="373"/>
      <c r="T33" s="203"/>
      <c r="U33" s="374" t="s">
        <v>
198</v>
      </c>
      <c r="V33" s="374"/>
      <c r="W33" s="373" t="s">
        <v>
200</v>
      </c>
      <c r="X33" s="373"/>
      <c r="Y33" s="373"/>
      <c r="Z33" s="373"/>
      <c r="AA33" s="373"/>
      <c r="AB33" s="373"/>
      <c r="AC33" s="373"/>
      <c r="AD33" s="373"/>
      <c r="AE33" s="373"/>
      <c r="AF33" s="373"/>
      <c r="AG33" s="373"/>
      <c r="AH33" s="373"/>
      <c r="AI33" s="373"/>
      <c r="AJ33" s="373"/>
      <c r="AK33" s="373"/>
      <c r="AL33" s="203"/>
      <c r="AM33" s="374" t="s">
        <v>
198</v>
      </c>
      <c r="AN33" s="374"/>
      <c r="AO33" s="373" t="s">
        <v>
199</v>
      </c>
      <c r="AP33" s="373"/>
      <c r="AQ33" s="373"/>
      <c r="AR33" s="373"/>
      <c r="AS33" s="373"/>
      <c r="AT33" s="373"/>
      <c r="AU33" s="373"/>
      <c r="AV33" s="373"/>
      <c r="AW33" s="373"/>
      <c r="AX33" s="373"/>
      <c r="AY33" s="373"/>
      <c r="AZ33" s="373"/>
      <c r="BA33" s="373"/>
      <c r="BB33" s="373"/>
      <c r="BC33" s="373"/>
      <c r="BD33" s="204"/>
      <c r="BE33" s="373" t="s">
        <v>
201</v>
      </c>
      <c r="BF33" s="373"/>
      <c r="BG33" s="373" t="s">
        <v>
202</v>
      </c>
      <c r="BH33" s="373"/>
      <c r="BI33" s="373"/>
      <c r="BJ33" s="373"/>
      <c r="BK33" s="373"/>
      <c r="BL33" s="373"/>
      <c r="BM33" s="373"/>
      <c r="BN33" s="373"/>
      <c r="BO33" s="373"/>
      <c r="BP33" s="373"/>
      <c r="BQ33" s="373"/>
      <c r="BR33" s="373"/>
      <c r="BS33" s="373"/>
      <c r="BT33" s="373"/>
      <c r="BU33" s="373"/>
      <c r="BV33" s="204"/>
      <c r="BW33" s="374" t="s">
        <v>
201</v>
      </c>
      <c r="BX33" s="374"/>
      <c r="BY33" s="373" t="s">
        <v>
203</v>
      </c>
      <c r="BZ33" s="373"/>
      <c r="CA33" s="373"/>
      <c r="CB33" s="373"/>
      <c r="CC33" s="373"/>
      <c r="CD33" s="373"/>
      <c r="CE33" s="373"/>
      <c r="CF33" s="373"/>
      <c r="CG33" s="373"/>
      <c r="CH33" s="373"/>
      <c r="CI33" s="373"/>
      <c r="CJ33" s="373"/>
      <c r="CK33" s="373"/>
      <c r="CL33" s="373"/>
      <c r="CM33" s="373"/>
      <c r="CN33" s="203"/>
      <c r="CO33" s="374" t="s">
        <v>
198</v>
      </c>
      <c r="CP33" s="374"/>
      <c r="CQ33" s="373" t="s">
        <v>
204</v>
      </c>
      <c r="CR33" s="373"/>
      <c r="CS33" s="373"/>
      <c r="CT33" s="373"/>
      <c r="CU33" s="373"/>
      <c r="CV33" s="373"/>
      <c r="CW33" s="373"/>
      <c r="CX33" s="373"/>
      <c r="CY33" s="373"/>
      <c r="CZ33" s="373"/>
      <c r="DA33" s="373"/>
      <c r="DB33" s="373"/>
      <c r="DC33" s="373"/>
      <c r="DD33" s="373"/>
      <c r="DE33" s="373"/>
      <c r="DF33" s="203"/>
      <c r="DG33" s="372" t="s">
        <v>
205</v>
      </c>
      <c r="DH33" s="372"/>
      <c r="DI33" s="205"/>
    </row>
    <row r="34" spans="1:113" ht="32.25" customHeight="1" x14ac:dyDescent="0.2">
      <c r="A34" s="178"/>
      <c r="B34" s="202"/>
      <c r="C34" s="370">
        <f>
IF(E34="","",1)</f>
        <v>
1</v>
      </c>
      <c r="D34" s="370"/>
      <c r="E34" s="371" t="str">
        <f>
IF('各会計、関係団体の財政状況及び健全化判断比率'!B7="","",'各会計、関係団体の財政状況及び健全化判断比率'!B7)</f>
        <v>
一般会計</v>
      </c>
      <c r="F34" s="371"/>
      <c r="G34" s="371"/>
      <c r="H34" s="371"/>
      <c r="I34" s="371"/>
      <c r="J34" s="371"/>
      <c r="K34" s="371"/>
      <c r="L34" s="371"/>
      <c r="M34" s="371"/>
      <c r="N34" s="371"/>
      <c r="O34" s="371"/>
      <c r="P34" s="371"/>
      <c r="Q34" s="371"/>
      <c r="R34" s="371"/>
      <c r="S34" s="371"/>
      <c r="T34" s="178"/>
      <c r="U34" s="370">
        <f>
IF(W34="","",MAX(C34:D43)+1)</f>
        <v>
2</v>
      </c>
      <c r="V34" s="370"/>
      <c r="W34" s="371" t="str">
        <f>
IF('各会計、関係団体の財政状況及び健全化判断比率'!B28="","",'各会計、関係団体の財政状況及び健全化判断比率'!B28)</f>
        <v>
国民健康保険事業特別会計</v>
      </c>
      <c r="X34" s="371"/>
      <c r="Y34" s="371"/>
      <c r="Z34" s="371"/>
      <c r="AA34" s="371"/>
      <c r="AB34" s="371"/>
      <c r="AC34" s="371"/>
      <c r="AD34" s="371"/>
      <c r="AE34" s="371"/>
      <c r="AF34" s="371"/>
      <c r="AG34" s="371"/>
      <c r="AH34" s="371"/>
      <c r="AI34" s="371"/>
      <c r="AJ34" s="371"/>
      <c r="AK34" s="371"/>
      <c r="AL34" s="178"/>
      <c r="AM34" s="370" t="str">
        <f>
IF(AO34="","",MAX(C34:D43,U34:V43)+1)</f>
        <v/>
      </c>
      <c r="AN34" s="370"/>
      <c r="AO34" s="371"/>
      <c r="AP34" s="371"/>
      <c r="AQ34" s="371"/>
      <c r="AR34" s="371"/>
      <c r="AS34" s="371"/>
      <c r="AT34" s="371"/>
      <c r="AU34" s="371"/>
      <c r="AV34" s="371"/>
      <c r="AW34" s="371"/>
      <c r="AX34" s="371"/>
      <c r="AY34" s="371"/>
      <c r="AZ34" s="371"/>
      <c r="BA34" s="371"/>
      <c r="BB34" s="371"/>
      <c r="BC34" s="371"/>
      <c r="BD34" s="178"/>
      <c r="BE34" s="370" t="str">
        <f>
IF(BG34="","",MAX(C34:D43,U34:V43,AM34:AN43)+1)</f>
        <v/>
      </c>
      <c r="BF34" s="370"/>
      <c r="BG34" s="371"/>
      <c r="BH34" s="371"/>
      <c r="BI34" s="371"/>
      <c r="BJ34" s="371"/>
      <c r="BK34" s="371"/>
      <c r="BL34" s="371"/>
      <c r="BM34" s="371"/>
      <c r="BN34" s="371"/>
      <c r="BO34" s="371"/>
      <c r="BP34" s="371"/>
      <c r="BQ34" s="371"/>
      <c r="BR34" s="371"/>
      <c r="BS34" s="371"/>
      <c r="BT34" s="371"/>
      <c r="BU34" s="371"/>
      <c r="BV34" s="178"/>
      <c r="BW34" s="370">
        <f>
IF(BY34="","",MAX(C34:D43,U34:V43,AM34:AN43,BE34:BF43)+1)</f>
        <v>
6</v>
      </c>
      <c r="BX34" s="370"/>
      <c r="BY34" s="371" t="str">
        <f>
IF('各会計、関係団体の財政状況及び健全化判断比率'!B68="","",'各会計、関係団体の財政状況及び健全化判断比率'!B68)</f>
        <v>
特別区人事・厚生事務組合</v>
      </c>
      <c r="BZ34" s="371"/>
      <c r="CA34" s="371"/>
      <c r="CB34" s="371"/>
      <c r="CC34" s="371"/>
      <c r="CD34" s="371"/>
      <c r="CE34" s="371"/>
      <c r="CF34" s="371"/>
      <c r="CG34" s="371"/>
      <c r="CH34" s="371"/>
      <c r="CI34" s="371"/>
      <c r="CJ34" s="371"/>
      <c r="CK34" s="371"/>
      <c r="CL34" s="371"/>
      <c r="CM34" s="371"/>
      <c r="CN34" s="178"/>
      <c r="CO34" s="370">
        <f>
IF(CQ34="","",MAX(C34:D43,U34:V43,AM34:AN43,BE34:BF43,BW34:BX43)+1)</f>
        <v>
11</v>
      </c>
      <c r="CP34" s="370"/>
      <c r="CQ34" s="371" t="str">
        <f>
IF('各会計、関係団体の財政状況及び健全化判断比率'!BS7="","",'各会計、関係団体の財政状況及び健全化判断比率'!BS7)</f>
        <v>
葛飾区土地開発公社</v>
      </c>
      <c r="CR34" s="371"/>
      <c r="CS34" s="371"/>
      <c r="CT34" s="371"/>
      <c r="CU34" s="371"/>
      <c r="CV34" s="371"/>
      <c r="CW34" s="371"/>
      <c r="CX34" s="371"/>
      <c r="CY34" s="371"/>
      <c r="CZ34" s="371"/>
      <c r="DA34" s="371"/>
      <c r="DB34" s="371"/>
      <c r="DC34" s="371"/>
      <c r="DD34" s="371"/>
      <c r="DE34" s="371"/>
      <c r="DG34" s="368" t="str">
        <f>
IF('各会計、関係団体の財政状況及び健全化判断比率'!BR7="","",'各会計、関係団体の財政状況及び健全化判断比率'!BR7)</f>
        <v>
○</v>
      </c>
      <c r="DH34" s="368"/>
      <c r="DI34" s="205"/>
    </row>
    <row r="35" spans="1:113" ht="32.25" customHeight="1" x14ac:dyDescent="0.2">
      <c r="A35" s="178"/>
      <c r="B35" s="202"/>
      <c r="C35" s="370" t="str">
        <f>
IF(E35="","",C34+1)</f>
        <v/>
      </c>
      <c r="D35" s="370"/>
      <c r="E35" s="371" t="str">
        <f>
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
IF(W35="","",U34+1)</f>
        <v>
3</v>
      </c>
      <c r="V35" s="370"/>
      <c r="W35" s="371" t="str">
        <f>
IF('各会計、関係団体の財政状況及び健全化判断比率'!B29="","",'各会計、関係団体の財政状況及び健全化判断比率'!B29)</f>
        <v>
後期高齢者医療事業特別会計</v>
      </c>
      <c r="X35" s="371"/>
      <c r="Y35" s="371"/>
      <c r="Z35" s="371"/>
      <c r="AA35" s="371"/>
      <c r="AB35" s="371"/>
      <c r="AC35" s="371"/>
      <c r="AD35" s="371"/>
      <c r="AE35" s="371"/>
      <c r="AF35" s="371"/>
      <c r="AG35" s="371"/>
      <c r="AH35" s="371"/>
      <c r="AI35" s="371"/>
      <c r="AJ35" s="371"/>
      <c r="AK35" s="371"/>
      <c r="AL35" s="178"/>
      <c r="AM35" s="370" t="str">
        <f t="shared" ref="AM35:AM43" si="0">
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
IF(BG35="","",BE34+1)</f>
        <v/>
      </c>
      <c r="BF35" s="370"/>
      <c r="BG35" s="371"/>
      <c r="BH35" s="371"/>
      <c r="BI35" s="371"/>
      <c r="BJ35" s="371"/>
      <c r="BK35" s="371"/>
      <c r="BL35" s="371"/>
      <c r="BM35" s="371"/>
      <c r="BN35" s="371"/>
      <c r="BO35" s="371"/>
      <c r="BP35" s="371"/>
      <c r="BQ35" s="371"/>
      <c r="BR35" s="371"/>
      <c r="BS35" s="371"/>
      <c r="BT35" s="371"/>
      <c r="BU35" s="371"/>
      <c r="BV35" s="178"/>
      <c r="BW35" s="370">
        <f t="shared" ref="BW35:BW43" si="2">
IF(BY35="","",BW34+1)</f>
        <v>
7</v>
      </c>
      <c r="BX35" s="370"/>
      <c r="BY35" s="371" t="str">
        <f>
IF('各会計、関係団体の財政状況及び健全化判断比率'!B69="","",'各会計、関係団体の財政状況及び健全化判断比率'!B69)</f>
        <v>
特別区競馬組合</v>
      </c>
      <c r="BZ35" s="371"/>
      <c r="CA35" s="371"/>
      <c r="CB35" s="371"/>
      <c r="CC35" s="371"/>
      <c r="CD35" s="371"/>
      <c r="CE35" s="371"/>
      <c r="CF35" s="371"/>
      <c r="CG35" s="371"/>
      <c r="CH35" s="371"/>
      <c r="CI35" s="371"/>
      <c r="CJ35" s="371"/>
      <c r="CK35" s="371"/>
      <c r="CL35" s="371"/>
      <c r="CM35" s="371"/>
      <c r="CN35" s="178"/>
      <c r="CO35" s="370" t="str">
        <f t="shared" ref="CO35:CO43" si="3">
IF(CQ35="","",CO34+1)</f>
        <v/>
      </c>
      <c r="CP35" s="370"/>
      <c r="CQ35" s="371" t="str">
        <f>
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
IF('各会計、関係団体の財政状況及び健全化判断比率'!BR8="","",'各会計、関係団体の財政状況及び健全化判断比率'!BR8)</f>
        <v/>
      </c>
      <c r="DH35" s="368"/>
      <c r="DI35" s="205"/>
    </row>
    <row r="36" spans="1:113" ht="32.25" customHeight="1" x14ac:dyDescent="0.2">
      <c r="A36" s="178"/>
      <c r="B36" s="202"/>
      <c r="C36" s="370" t="str">
        <f>
IF(E36="","",C35+1)</f>
        <v/>
      </c>
      <c r="D36" s="370"/>
      <c r="E36" s="371" t="str">
        <f>
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
IF(W36="","",U35+1)</f>
        <v>
4</v>
      </c>
      <c r="V36" s="370"/>
      <c r="W36" s="371" t="str">
        <f>
IF('各会計、関係団体の財政状況及び健全化判断比率'!B30="","",'各会計、関係団体の財政状況及び健全化判断比率'!B30)</f>
        <v>
介護保険事業特別会計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
8</v>
      </c>
      <c r="BX36" s="370"/>
      <c r="BY36" s="371" t="str">
        <f>
IF('各会計、関係団体の財政状況及び健全化判断比率'!B70="","",'各会計、関係団体の財政状況及び健全化判断比率'!B70)</f>
        <v>
東京二十三区清掃一部事務組合</v>
      </c>
      <c r="BZ36" s="371"/>
      <c r="CA36" s="371"/>
      <c r="CB36" s="371"/>
      <c r="CC36" s="371"/>
      <c r="CD36" s="371"/>
      <c r="CE36" s="371"/>
      <c r="CF36" s="371"/>
      <c r="CG36" s="371"/>
      <c r="CH36" s="371"/>
      <c r="CI36" s="371"/>
      <c r="CJ36" s="371"/>
      <c r="CK36" s="371"/>
      <c r="CL36" s="371"/>
      <c r="CM36" s="371"/>
      <c r="CN36" s="178"/>
      <c r="CO36" s="370" t="str">
        <f t="shared" si="3"/>
        <v/>
      </c>
      <c r="CP36" s="370"/>
      <c r="CQ36" s="371" t="str">
        <f>
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
IF('各会計、関係団体の財政状況及び健全化判断比率'!BR9="","",'各会計、関係団体の財政状況及び健全化判断比率'!BR9)</f>
        <v/>
      </c>
      <c r="DH36" s="368"/>
      <c r="DI36" s="205"/>
    </row>
    <row r="37" spans="1:113" ht="32.25" customHeight="1" x14ac:dyDescent="0.2">
      <c r="A37" s="178"/>
      <c r="B37" s="202"/>
      <c r="C37" s="370" t="str">
        <f>
IF(E37="","",C36+1)</f>
        <v/>
      </c>
      <c r="D37" s="370"/>
      <c r="E37" s="371" t="str">
        <f>
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
5</v>
      </c>
      <c r="V37" s="370"/>
      <c r="W37" s="371" t="str">
        <f>
IF('各会計、関係団体の財政状況及び健全化判断比率'!B31="","",'各会計、関係団体の財政状況及び健全化判断比率'!B31)</f>
        <v>
駐車場事業特別会計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
9</v>
      </c>
      <c r="BX37" s="370"/>
      <c r="BY37" s="371" t="str">
        <f>
IF('各会計、関係団体の財政状況及び健全化判断比率'!B71="","",'各会計、関係団体の財政状況及び健全化判断比率'!B71)</f>
        <v>
東京都後期高齢者医療広域連合（一般会計）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
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
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
IF(E38="","",C37+1)</f>
        <v/>
      </c>
      <c r="D38" s="370"/>
      <c r="E38" s="371" t="str">
        <f>
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
10</v>
      </c>
      <c r="BX38" s="370"/>
      <c r="BY38" s="371" t="str">
        <f>
IF('各会計、関係団体の財政状況及び健全化判断比率'!B72="","",'各会計、関係団体の財政状況及び健全化判断比率'!B72)</f>
        <v>
東京都後期高齢者医療広域連合
（後期高齢者医療特別会計）</v>
      </c>
      <c r="BZ38" s="371"/>
      <c r="CA38" s="371"/>
      <c r="CB38" s="371"/>
      <c r="CC38" s="371"/>
      <c r="CD38" s="371"/>
      <c r="CE38" s="371"/>
      <c r="CF38" s="371"/>
      <c r="CG38" s="371"/>
      <c r="CH38" s="371"/>
      <c r="CI38" s="371"/>
      <c r="CJ38" s="371"/>
      <c r="CK38" s="371"/>
      <c r="CL38" s="371"/>
      <c r="CM38" s="371"/>
      <c r="CN38" s="178"/>
      <c r="CO38" s="370" t="str">
        <f t="shared" si="3"/>
        <v/>
      </c>
      <c r="CP38" s="370"/>
      <c r="CQ38" s="371" t="str">
        <f>
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
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
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
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
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
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
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
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
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
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
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
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
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
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
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
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
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
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
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
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
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
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
206</v>
      </c>
      <c r="E46" s="367" t="s">
        <v>
207</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
208</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
209</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
210</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
211</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
212</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
213</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
577</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P29" sqref="P2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545</v>
      </c>
      <c r="G33" s="29" t="s">
        <v>
546</v>
      </c>
      <c r="H33" s="29" t="s">
        <v>
547</v>
      </c>
      <c r="I33" s="29" t="s">
        <v>
548</v>
      </c>
      <c r="J33" s="30" t="s">
        <v>
549</v>
      </c>
      <c r="K33" s="22"/>
      <c r="L33" s="22"/>
      <c r="M33" s="22"/>
      <c r="N33" s="22"/>
      <c r="O33" s="22"/>
      <c r="P33" s="22"/>
    </row>
    <row r="34" spans="1:16" ht="39" customHeight="1" x14ac:dyDescent="0.2">
      <c r="A34" s="22"/>
      <c r="B34" s="31"/>
      <c r="C34" s="1186" t="s">
        <v>
551</v>
      </c>
      <c r="D34" s="1186"/>
      <c r="E34" s="1187"/>
      <c r="F34" s="32">
        <v>
10.16</v>
      </c>
      <c r="G34" s="33">
        <v>
8.43</v>
      </c>
      <c r="H34" s="33">
        <v>
10.220000000000001</v>
      </c>
      <c r="I34" s="33">
        <v>
12.37</v>
      </c>
      <c r="J34" s="34">
        <v>
13.61</v>
      </c>
      <c r="K34" s="22"/>
      <c r="L34" s="22"/>
      <c r="M34" s="22"/>
      <c r="N34" s="22"/>
      <c r="O34" s="22"/>
      <c r="P34" s="22"/>
    </row>
    <row r="35" spans="1:16" ht="39" customHeight="1" x14ac:dyDescent="0.2">
      <c r="A35" s="22"/>
      <c r="B35" s="35"/>
      <c r="C35" s="1180" t="s">
        <v>
552</v>
      </c>
      <c r="D35" s="1181"/>
      <c r="E35" s="1182"/>
      <c r="F35" s="36">
        <v>
0.76</v>
      </c>
      <c r="G35" s="37">
        <v>
0.62</v>
      </c>
      <c r="H35" s="37">
        <v>
0.4</v>
      </c>
      <c r="I35" s="37">
        <v>
0.77</v>
      </c>
      <c r="J35" s="38">
        <v>
0.32</v>
      </c>
      <c r="K35" s="22"/>
      <c r="L35" s="22"/>
      <c r="M35" s="22"/>
      <c r="N35" s="22"/>
      <c r="O35" s="22"/>
      <c r="P35" s="22"/>
    </row>
    <row r="36" spans="1:16" ht="39" customHeight="1" x14ac:dyDescent="0.2">
      <c r="A36" s="22"/>
      <c r="B36" s="35"/>
      <c r="C36" s="1180" t="s">
        <v>
553</v>
      </c>
      <c r="D36" s="1181"/>
      <c r="E36" s="1182"/>
      <c r="F36" s="36">
        <v>
0.57999999999999996</v>
      </c>
      <c r="G36" s="37">
        <v>
0.3</v>
      </c>
      <c r="H36" s="37">
        <v>
0.21</v>
      </c>
      <c r="I36" s="37">
        <v>
0.38</v>
      </c>
      <c r="J36" s="38">
        <v>
0.25</v>
      </c>
      <c r="K36" s="22"/>
      <c r="L36" s="22"/>
      <c r="M36" s="22"/>
      <c r="N36" s="22"/>
      <c r="O36" s="22"/>
      <c r="P36" s="22"/>
    </row>
    <row r="37" spans="1:16" ht="39" customHeight="1" x14ac:dyDescent="0.2">
      <c r="A37" s="22"/>
      <c r="B37" s="35"/>
      <c r="C37" s="1180" t="s">
        <v>
554</v>
      </c>
      <c r="D37" s="1181"/>
      <c r="E37" s="1182"/>
      <c r="F37" s="36">
        <v>
0</v>
      </c>
      <c r="G37" s="37">
        <v>
0</v>
      </c>
      <c r="H37" s="37">
        <v>
0</v>
      </c>
      <c r="I37" s="37">
        <v>
0</v>
      </c>
      <c r="J37" s="38">
        <v>
0</v>
      </c>
      <c r="K37" s="22"/>
      <c r="L37" s="22"/>
      <c r="M37" s="22"/>
      <c r="N37" s="22"/>
      <c r="O37" s="22"/>
      <c r="P37" s="22"/>
    </row>
    <row r="38" spans="1:16" ht="39" customHeight="1" x14ac:dyDescent="0.2">
      <c r="A38" s="22"/>
      <c r="B38" s="35"/>
      <c r="C38" s="1180" t="s">
        <v>
555</v>
      </c>
      <c r="D38" s="1181"/>
      <c r="E38" s="1182"/>
      <c r="F38" s="36">
        <v>
0</v>
      </c>
      <c r="G38" s="37">
        <v>
0</v>
      </c>
      <c r="H38" s="37">
        <v>
0</v>
      </c>
      <c r="I38" s="37">
        <v>
0</v>
      </c>
      <c r="J38" s="38">
        <v>
0</v>
      </c>
      <c r="K38" s="22"/>
      <c r="L38" s="22"/>
      <c r="M38" s="22"/>
      <c r="N38" s="22"/>
      <c r="O38" s="22"/>
      <c r="P38" s="22"/>
    </row>
    <row r="39" spans="1:16" ht="39" customHeight="1" x14ac:dyDescent="0.2">
      <c r="A39" s="22"/>
      <c r="B39" s="35"/>
      <c r="C39" s="1180"/>
      <c r="D39" s="1181"/>
      <c r="E39" s="1182"/>
      <c r="F39" s="36"/>
      <c r="G39" s="37"/>
      <c r="H39" s="37"/>
      <c r="I39" s="37"/>
      <c r="J39" s="38"/>
      <c r="K39" s="22"/>
      <c r="L39" s="22"/>
      <c r="M39" s="22"/>
      <c r="N39" s="22"/>
      <c r="O39" s="22"/>
      <c r="P39" s="22"/>
    </row>
    <row r="40" spans="1:16" ht="39" customHeight="1" x14ac:dyDescent="0.2">
      <c r="A40" s="22"/>
      <c r="B40" s="35"/>
      <c r="C40" s="1180"/>
      <c r="D40" s="1181"/>
      <c r="E40" s="1182"/>
      <c r="F40" s="36"/>
      <c r="G40" s="37"/>
      <c r="H40" s="37"/>
      <c r="I40" s="37"/>
      <c r="J40" s="38"/>
      <c r="K40" s="22"/>
      <c r="L40" s="22"/>
      <c r="M40" s="22"/>
      <c r="N40" s="22"/>
      <c r="O40" s="22"/>
      <c r="P40" s="22"/>
    </row>
    <row r="41" spans="1:16" ht="39" customHeight="1" x14ac:dyDescent="0.2">
      <c r="A41" s="22"/>
      <c r="B41" s="35"/>
      <c r="C41" s="1180"/>
      <c r="D41" s="1181"/>
      <c r="E41" s="1182"/>
      <c r="F41" s="36"/>
      <c r="G41" s="37"/>
      <c r="H41" s="37"/>
      <c r="I41" s="37"/>
      <c r="J41" s="38"/>
      <c r="K41" s="22"/>
      <c r="L41" s="22"/>
      <c r="M41" s="22"/>
      <c r="N41" s="22"/>
      <c r="O41" s="22"/>
      <c r="P41" s="22"/>
    </row>
    <row r="42" spans="1:16" ht="39" customHeight="1" x14ac:dyDescent="0.2">
      <c r="A42" s="22"/>
      <c r="B42" s="39"/>
      <c r="C42" s="1180" t="s">
        <v>
556</v>
      </c>
      <c r="D42" s="1181"/>
      <c r="E42" s="1182"/>
      <c r="F42" s="36" t="s">
        <v>
504</v>
      </c>
      <c r="G42" s="37" t="s">
        <v>
504</v>
      </c>
      <c r="H42" s="37" t="s">
        <v>
504</v>
      </c>
      <c r="I42" s="37" t="s">
        <v>
504</v>
      </c>
      <c r="J42" s="38" t="s">
        <v>
504</v>
      </c>
      <c r="K42" s="22"/>
      <c r="L42" s="22"/>
      <c r="M42" s="22"/>
      <c r="N42" s="22"/>
      <c r="O42" s="22"/>
      <c r="P42" s="22"/>
    </row>
    <row r="43" spans="1:16" ht="39" customHeight="1" thickBot="1" x14ac:dyDescent="0.25">
      <c r="A43" s="22"/>
      <c r="B43" s="40"/>
      <c r="C43" s="1183" t="s">
        <v>
557</v>
      </c>
      <c r="D43" s="1184"/>
      <c r="E43" s="1185"/>
      <c r="F43" s="41" t="s">
        <v>
504</v>
      </c>
      <c r="G43" s="42" t="s">
        <v>
504</v>
      </c>
      <c r="H43" s="42" t="s">
        <v>
504</v>
      </c>
      <c r="I43" s="42" t="s">
        <v>
504</v>
      </c>
      <c r="J43" s="43" t="s">
        <v>
504</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Bn2JqsVooqJpTsHg9Zpd8DHGSI099Nlt3aoEiXePNcUyVhyVppwPfm7TOpiyxa8Tj8jMHONBj4Hjik04N0scw==" saltValue="JF3JmkAoXRC4fyaV4gu4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55" zoomScaleNormal="55" zoomScaleSheetLayoutView="55" workbookViewId="0">
      <selection activeCell="O61" sqref="O6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545</v>
      </c>
      <c r="L44" s="56" t="s">
        <v>
546</v>
      </c>
      <c r="M44" s="56" t="s">
        <v>
547</v>
      </c>
      <c r="N44" s="56" t="s">
        <v>
548</v>
      </c>
      <c r="O44" s="57" t="s">
        <v>
549</v>
      </c>
      <c r="P44" s="48"/>
      <c r="Q44" s="48"/>
      <c r="R44" s="48"/>
      <c r="S44" s="48"/>
      <c r="T44" s="48"/>
      <c r="U44" s="48"/>
    </row>
    <row r="45" spans="1:21" ht="30.75" customHeight="1" x14ac:dyDescent="0.2">
      <c r="A45" s="48"/>
      <c r="B45" s="1206" t="s">
        <v>
11</v>
      </c>
      <c r="C45" s="1207"/>
      <c r="D45" s="58"/>
      <c r="E45" s="1212" t="s">
        <v>
12</v>
      </c>
      <c r="F45" s="1212"/>
      <c r="G45" s="1212"/>
      <c r="H45" s="1212"/>
      <c r="I45" s="1212"/>
      <c r="J45" s="1213"/>
      <c r="K45" s="59">
        <v>
2437</v>
      </c>
      <c r="L45" s="60">
        <v>
1746</v>
      </c>
      <c r="M45" s="60">
        <v>
1045</v>
      </c>
      <c r="N45" s="60">
        <v>
1070</v>
      </c>
      <c r="O45" s="61">
        <v>
1094</v>
      </c>
      <c r="P45" s="48"/>
      <c r="Q45" s="48"/>
      <c r="R45" s="48"/>
      <c r="S45" s="48"/>
      <c r="T45" s="48"/>
      <c r="U45" s="48"/>
    </row>
    <row r="46" spans="1:21" ht="30.75" customHeight="1" x14ac:dyDescent="0.2">
      <c r="A46" s="48"/>
      <c r="B46" s="1208"/>
      <c r="C46" s="1209"/>
      <c r="D46" s="62"/>
      <c r="E46" s="1190" t="s">
        <v>
13</v>
      </c>
      <c r="F46" s="1190"/>
      <c r="G46" s="1190"/>
      <c r="H46" s="1190"/>
      <c r="I46" s="1190"/>
      <c r="J46" s="1191"/>
      <c r="K46" s="63" t="s">
        <v>
504</v>
      </c>
      <c r="L46" s="64" t="s">
        <v>
504</v>
      </c>
      <c r="M46" s="64" t="s">
        <v>
504</v>
      </c>
      <c r="N46" s="64" t="s">
        <v>
504</v>
      </c>
      <c r="O46" s="65" t="s">
        <v>
504</v>
      </c>
      <c r="P46" s="48"/>
      <c r="Q46" s="48"/>
      <c r="R46" s="48"/>
      <c r="S46" s="48"/>
      <c r="T46" s="48"/>
      <c r="U46" s="48"/>
    </row>
    <row r="47" spans="1:21" ht="30.75" customHeight="1" x14ac:dyDescent="0.2">
      <c r="A47" s="48"/>
      <c r="B47" s="1208"/>
      <c r="C47" s="1209"/>
      <c r="D47" s="62"/>
      <c r="E47" s="1190" t="s">
        <v>
14</v>
      </c>
      <c r="F47" s="1190"/>
      <c r="G47" s="1190"/>
      <c r="H47" s="1190"/>
      <c r="I47" s="1190"/>
      <c r="J47" s="1191"/>
      <c r="K47" s="63">
        <v>
263</v>
      </c>
      <c r="L47" s="64">
        <v>
107</v>
      </c>
      <c r="M47" s="64">
        <v>
47</v>
      </c>
      <c r="N47" s="64">
        <v>
86</v>
      </c>
      <c r="O47" s="65">
        <v>
105</v>
      </c>
      <c r="P47" s="48"/>
      <c r="Q47" s="48"/>
      <c r="R47" s="48"/>
      <c r="S47" s="48"/>
      <c r="T47" s="48"/>
      <c r="U47" s="48"/>
    </row>
    <row r="48" spans="1:21" ht="30.75" customHeight="1" x14ac:dyDescent="0.2">
      <c r="A48" s="48"/>
      <c r="B48" s="1208"/>
      <c r="C48" s="1209"/>
      <c r="D48" s="62"/>
      <c r="E48" s="1190" t="s">
        <v>
15</v>
      </c>
      <c r="F48" s="1190"/>
      <c r="G48" s="1190"/>
      <c r="H48" s="1190"/>
      <c r="I48" s="1190"/>
      <c r="J48" s="1191"/>
      <c r="K48" s="63">
        <v>
17</v>
      </c>
      <c r="L48" s="64">
        <v>
16</v>
      </c>
      <c r="M48" s="64">
        <v>
15</v>
      </c>
      <c r="N48" s="64">
        <v>
13</v>
      </c>
      <c r="O48" s="65">
        <v>
12</v>
      </c>
      <c r="P48" s="48"/>
      <c r="Q48" s="48"/>
      <c r="R48" s="48"/>
      <c r="S48" s="48"/>
      <c r="T48" s="48"/>
      <c r="U48" s="48"/>
    </row>
    <row r="49" spans="1:21" ht="30.75" customHeight="1" x14ac:dyDescent="0.2">
      <c r="A49" s="48"/>
      <c r="B49" s="1208"/>
      <c r="C49" s="1209"/>
      <c r="D49" s="62"/>
      <c r="E49" s="1190" t="s">
        <v>
16</v>
      </c>
      <c r="F49" s="1190"/>
      <c r="G49" s="1190"/>
      <c r="H49" s="1190"/>
      <c r="I49" s="1190"/>
      <c r="J49" s="1191"/>
      <c r="K49" s="63">
        <v>
112</v>
      </c>
      <c r="L49" s="64">
        <v>
122</v>
      </c>
      <c r="M49" s="64">
        <v>
125</v>
      </c>
      <c r="N49" s="64">
        <v>
138</v>
      </c>
      <c r="O49" s="65">
        <v>
131</v>
      </c>
      <c r="P49" s="48"/>
      <c r="Q49" s="48"/>
      <c r="R49" s="48"/>
      <c r="S49" s="48"/>
      <c r="T49" s="48"/>
      <c r="U49" s="48"/>
    </row>
    <row r="50" spans="1:21" ht="30.75" customHeight="1" x14ac:dyDescent="0.2">
      <c r="A50" s="48"/>
      <c r="B50" s="1208"/>
      <c r="C50" s="1209"/>
      <c r="D50" s="62"/>
      <c r="E50" s="1190" t="s">
        <v>
17</v>
      </c>
      <c r="F50" s="1190"/>
      <c r="G50" s="1190"/>
      <c r="H50" s="1190"/>
      <c r="I50" s="1190"/>
      <c r="J50" s="1191"/>
      <c r="K50" s="63">
        <v>
4930</v>
      </c>
      <c r="L50" s="64">
        <v>
2778</v>
      </c>
      <c r="M50" s="64">
        <v>
1822</v>
      </c>
      <c r="N50" s="64">
        <v>
6301</v>
      </c>
      <c r="O50" s="65">
        <v>
2059</v>
      </c>
      <c r="P50" s="48"/>
      <c r="Q50" s="48"/>
      <c r="R50" s="48"/>
      <c r="S50" s="48"/>
      <c r="T50" s="48"/>
      <c r="U50" s="48"/>
    </row>
    <row r="51" spans="1:21" ht="30.75" customHeight="1" x14ac:dyDescent="0.2">
      <c r="A51" s="48"/>
      <c r="B51" s="1210"/>
      <c r="C51" s="1211"/>
      <c r="D51" s="66"/>
      <c r="E51" s="1190" t="s">
        <v>
18</v>
      </c>
      <c r="F51" s="1190"/>
      <c r="G51" s="1190"/>
      <c r="H51" s="1190"/>
      <c r="I51" s="1190"/>
      <c r="J51" s="1191"/>
      <c r="K51" s="63" t="s">
        <v>
504</v>
      </c>
      <c r="L51" s="64" t="s">
        <v>
504</v>
      </c>
      <c r="M51" s="64" t="s">
        <v>
504</v>
      </c>
      <c r="N51" s="64" t="s">
        <v>
504</v>
      </c>
      <c r="O51" s="65" t="s">
        <v>
504</v>
      </c>
      <c r="P51" s="48"/>
      <c r="Q51" s="48"/>
      <c r="R51" s="48"/>
      <c r="S51" s="48"/>
      <c r="T51" s="48"/>
      <c r="U51" s="48"/>
    </row>
    <row r="52" spans="1:21" ht="30.75" customHeight="1" x14ac:dyDescent="0.2">
      <c r="A52" s="48"/>
      <c r="B52" s="1188" t="s">
        <v>
19</v>
      </c>
      <c r="C52" s="1189"/>
      <c r="D52" s="66"/>
      <c r="E52" s="1190" t="s">
        <v>
20</v>
      </c>
      <c r="F52" s="1190"/>
      <c r="G52" s="1190"/>
      <c r="H52" s="1190"/>
      <c r="I52" s="1190"/>
      <c r="J52" s="1191"/>
      <c r="K52" s="63">
        <v>
7933</v>
      </c>
      <c r="L52" s="64">
        <v>
7110</v>
      </c>
      <c r="M52" s="64">
        <v>
6952</v>
      </c>
      <c r="N52" s="64">
        <v>
6836</v>
      </c>
      <c r="O52" s="65">
        <v>
6625</v>
      </c>
      <c r="P52" s="48"/>
      <c r="Q52" s="48"/>
      <c r="R52" s="48"/>
      <c r="S52" s="48"/>
      <c r="T52" s="48"/>
      <c r="U52" s="48"/>
    </row>
    <row r="53" spans="1:21" ht="30.75" customHeight="1" thickBot="1" x14ac:dyDescent="0.25">
      <c r="A53" s="48"/>
      <c r="B53" s="1192" t="s">
        <v>
21</v>
      </c>
      <c r="C53" s="1193"/>
      <c r="D53" s="67"/>
      <c r="E53" s="1194" t="s">
        <v>
22</v>
      </c>
      <c r="F53" s="1194"/>
      <c r="G53" s="1194"/>
      <c r="H53" s="1194"/>
      <c r="I53" s="1194"/>
      <c r="J53" s="1195"/>
      <c r="K53" s="68">
        <v>
-174</v>
      </c>
      <c r="L53" s="69">
        <v>
-2341</v>
      </c>
      <c r="M53" s="69">
        <v>
-3898</v>
      </c>
      <c r="N53" s="69">
        <v>
772</v>
      </c>
      <c r="O53" s="70">
        <v>
-3224</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558</v>
      </c>
      <c r="P55" s="48"/>
      <c r="Q55" s="48"/>
      <c r="R55" s="48"/>
      <c r="S55" s="48"/>
      <c r="T55" s="48"/>
      <c r="U55" s="48"/>
    </row>
    <row r="56" spans="1:21" ht="31.5" customHeight="1" thickBot="1" x14ac:dyDescent="0.25">
      <c r="A56" s="48"/>
      <c r="B56" s="76"/>
      <c r="C56" s="77"/>
      <c r="D56" s="77"/>
      <c r="E56" s="78"/>
      <c r="F56" s="78"/>
      <c r="G56" s="78"/>
      <c r="H56" s="78"/>
      <c r="I56" s="78"/>
      <c r="J56" s="79" t="s">
        <v>
2</v>
      </c>
      <c r="K56" s="80" t="s">
        <v>
559</v>
      </c>
      <c r="L56" s="81" t="s">
        <v>
560</v>
      </c>
      <c r="M56" s="81" t="s">
        <v>
561</v>
      </c>
      <c r="N56" s="81" t="s">
        <v>
562</v>
      </c>
      <c r="O56" s="82" t="s">
        <v>
563</v>
      </c>
      <c r="P56" s="48"/>
      <c r="Q56" s="48"/>
      <c r="R56" s="48"/>
      <c r="S56" s="48"/>
      <c r="T56" s="48"/>
      <c r="U56" s="48"/>
    </row>
    <row r="57" spans="1:21" ht="31.5" customHeight="1" x14ac:dyDescent="0.2">
      <c r="B57" s="1196" t="s">
        <v>
25</v>
      </c>
      <c r="C57" s="1197"/>
      <c r="D57" s="1200" t="s">
        <v>
26</v>
      </c>
      <c r="E57" s="1201"/>
      <c r="F57" s="1201"/>
      <c r="G57" s="1201"/>
      <c r="H57" s="1201"/>
      <c r="I57" s="1201"/>
      <c r="J57" s="1202"/>
      <c r="K57" s="83"/>
      <c r="L57" s="84"/>
      <c r="M57" s="84"/>
      <c r="N57" s="84"/>
      <c r="O57" s="85"/>
    </row>
    <row r="58" spans="1:21" ht="31.5" customHeight="1" thickBot="1" x14ac:dyDescent="0.25">
      <c r="B58" s="1198"/>
      <c r="C58" s="1199"/>
      <c r="D58" s="1203" t="s">
        <v>
27</v>
      </c>
      <c r="E58" s="1204"/>
      <c r="F58" s="1204"/>
      <c r="G58" s="1204"/>
      <c r="H58" s="1204"/>
      <c r="I58" s="1204"/>
      <c r="J58" s="120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oq+GazjjgbHdpakGv1kcmbbsaH1wZxcUI4LO262dM2gh86xZQuPCirtwyt9bv1jAqRQtCR2b7QVitBzYLK/Vw==" saltValue="Ohbqo3X/jzPrKAowCfbKm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
&amp;C&amp;P/&amp;N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545</v>
      </c>
      <c r="J40" s="100" t="s">
        <v>
546</v>
      </c>
      <c r="K40" s="100" t="s">
        <v>
547</v>
      </c>
      <c r="L40" s="100" t="s">
        <v>
548</v>
      </c>
      <c r="M40" s="101" t="s">
        <v>
549</v>
      </c>
    </row>
    <row r="41" spans="2:13" ht="27.75" customHeight="1" x14ac:dyDescent="0.2">
      <c r="B41" s="1226" t="s">
        <v>
30</v>
      </c>
      <c r="C41" s="1227"/>
      <c r="D41" s="102"/>
      <c r="E41" s="1228" t="s">
        <v>
31</v>
      </c>
      <c r="F41" s="1228"/>
      <c r="G41" s="1228"/>
      <c r="H41" s="1229"/>
      <c r="I41" s="358">
        <v>
15576</v>
      </c>
      <c r="J41" s="359">
        <v>
14013</v>
      </c>
      <c r="K41" s="359">
        <v>
14401</v>
      </c>
      <c r="L41" s="359">
        <v>
15147</v>
      </c>
      <c r="M41" s="360">
        <v>
14093</v>
      </c>
    </row>
    <row r="42" spans="2:13" ht="27.75" customHeight="1" x14ac:dyDescent="0.2">
      <c r="B42" s="1216"/>
      <c r="C42" s="1217"/>
      <c r="D42" s="103"/>
      <c r="E42" s="1220" t="s">
        <v>
32</v>
      </c>
      <c r="F42" s="1220"/>
      <c r="G42" s="1220"/>
      <c r="H42" s="1221"/>
      <c r="I42" s="361">
        <v>
12726</v>
      </c>
      <c r="J42" s="362">
        <v>
12636</v>
      </c>
      <c r="K42" s="362">
        <v>
13148</v>
      </c>
      <c r="L42" s="362">
        <v>
8286</v>
      </c>
      <c r="M42" s="363">
        <v>
8447</v>
      </c>
    </row>
    <row r="43" spans="2:13" ht="27.75" customHeight="1" x14ac:dyDescent="0.2">
      <c r="B43" s="1216"/>
      <c r="C43" s="1217"/>
      <c r="D43" s="103"/>
      <c r="E43" s="1220" t="s">
        <v>
33</v>
      </c>
      <c r="F43" s="1220"/>
      <c r="G43" s="1220"/>
      <c r="H43" s="1221"/>
      <c r="I43" s="361">
        <v>
147</v>
      </c>
      <c r="J43" s="362">
        <v>
169</v>
      </c>
      <c r="K43" s="362">
        <v>
144</v>
      </c>
      <c r="L43" s="362">
        <v>
121</v>
      </c>
      <c r="M43" s="363">
        <v>
100</v>
      </c>
    </row>
    <row r="44" spans="2:13" ht="27.75" customHeight="1" x14ac:dyDescent="0.2">
      <c r="B44" s="1216"/>
      <c r="C44" s="1217"/>
      <c r="D44" s="103"/>
      <c r="E44" s="1220" t="s">
        <v>
34</v>
      </c>
      <c r="F44" s="1220"/>
      <c r="G44" s="1220"/>
      <c r="H44" s="1221"/>
      <c r="I44" s="361">
        <v>
1521</v>
      </c>
      <c r="J44" s="362">
        <v>
1504</v>
      </c>
      <c r="K44" s="362">
        <v>
1570</v>
      </c>
      <c r="L44" s="362">
        <v>
1846</v>
      </c>
      <c r="M44" s="363">
        <v>
2017</v>
      </c>
    </row>
    <row r="45" spans="2:13" ht="27.75" customHeight="1" x14ac:dyDescent="0.2">
      <c r="B45" s="1216"/>
      <c r="C45" s="1217"/>
      <c r="D45" s="103"/>
      <c r="E45" s="1220" t="s">
        <v>
35</v>
      </c>
      <c r="F45" s="1220"/>
      <c r="G45" s="1220"/>
      <c r="H45" s="1221"/>
      <c r="I45" s="361">
        <v>
20572</v>
      </c>
      <c r="J45" s="362">
        <v>
19930</v>
      </c>
      <c r="K45" s="362">
        <v>
17970</v>
      </c>
      <c r="L45" s="362">
        <v>
17301</v>
      </c>
      <c r="M45" s="363">
        <v>
17024</v>
      </c>
    </row>
    <row r="46" spans="2:13" ht="27.75" customHeight="1" x14ac:dyDescent="0.2">
      <c r="B46" s="1216"/>
      <c r="C46" s="1217"/>
      <c r="D46" s="104"/>
      <c r="E46" s="1220" t="s">
        <v>
36</v>
      </c>
      <c r="F46" s="1220"/>
      <c r="G46" s="1220"/>
      <c r="H46" s="1221"/>
      <c r="I46" s="361" t="s">
        <v>
504</v>
      </c>
      <c r="J46" s="362" t="s">
        <v>
504</v>
      </c>
      <c r="K46" s="362" t="s">
        <v>
504</v>
      </c>
      <c r="L46" s="362" t="s">
        <v>
504</v>
      </c>
      <c r="M46" s="363" t="s">
        <v>
504</v>
      </c>
    </row>
    <row r="47" spans="2:13" ht="27.75" customHeight="1" x14ac:dyDescent="0.2">
      <c r="B47" s="1216"/>
      <c r="C47" s="1217"/>
      <c r="D47" s="105"/>
      <c r="E47" s="1230" t="s">
        <v>
37</v>
      </c>
      <c r="F47" s="1231"/>
      <c r="G47" s="1231"/>
      <c r="H47" s="1232"/>
      <c r="I47" s="361" t="s">
        <v>
504</v>
      </c>
      <c r="J47" s="362" t="s">
        <v>
504</v>
      </c>
      <c r="K47" s="362" t="s">
        <v>
504</v>
      </c>
      <c r="L47" s="362" t="s">
        <v>
504</v>
      </c>
      <c r="M47" s="363" t="s">
        <v>
504</v>
      </c>
    </row>
    <row r="48" spans="2:13" ht="27.75" customHeight="1" x14ac:dyDescent="0.2">
      <c r="B48" s="1216"/>
      <c r="C48" s="1217"/>
      <c r="D48" s="103"/>
      <c r="E48" s="1220" t="s">
        <v>
38</v>
      </c>
      <c r="F48" s="1220"/>
      <c r="G48" s="1220"/>
      <c r="H48" s="1221"/>
      <c r="I48" s="361" t="s">
        <v>
504</v>
      </c>
      <c r="J48" s="362" t="s">
        <v>
504</v>
      </c>
      <c r="K48" s="362" t="s">
        <v>
504</v>
      </c>
      <c r="L48" s="362" t="s">
        <v>
504</v>
      </c>
      <c r="M48" s="363" t="s">
        <v>
504</v>
      </c>
    </row>
    <row r="49" spans="2:13" ht="27.75" customHeight="1" x14ac:dyDescent="0.2">
      <c r="B49" s="1218"/>
      <c r="C49" s="1219"/>
      <c r="D49" s="103"/>
      <c r="E49" s="1220" t="s">
        <v>
39</v>
      </c>
      <c r="F49" s="1220"/>
      <c r="G49" s="1220"/>
      <c r="H49" s="1221"/>
      <c r="I49" s="361" t="s">
        <v>
504</v>
      </c>
      <c r="J49" s="362" t="s">
        <v>
504</v>
      </c>
      <c r="K49" s="362" t="s">
        <v>
504</v>
      </c>
      <c r="L49" s="362" t="s">
        <v>
504</v>
      </c>
      <c r="M49" s="363" t="s">
        <v>
504</v>
      </c>
    </row>
    <row r="50" spans="2:13" ht="27.75" customHeight="1" x14ac:dyDescent="0.2">
      <c r="B50" s="1214" t="s">
        <v>
40</v>
      </c>
      <c r="C50" s="1215"/>
      <c r="D50" s="106"/>
      <c r="E50" s="1220" t="s">
        <v>
41</v>
      </c>
      <c r="F50" s="1220"/>
      <c r="G50" s="1220"/>
      <c r="H50" s="1221"/>
      <c r="I50" s="361">
        <v>
121023</v>
      </c>
      <c r="J50" s="362">
        <v>
130516</v>
      </c>
      <c r="K50" s="362">
        <v>
136736</v>
      </c>
      <c r="L50" s="362">
        <v>
134016</v>
      </c>
      <c r="M50" s="363">
        <v>
137624</v>
      </c>
    </row>
    <row r="51" spans="2:13" ht="27.75" customHeight="1" x14ac:dyDescent="0.2">
      <c r="B51" s="1216"/>
      <c r="C51" s="1217"/>
      <c r="D51" s="103"/>
      <c r="E51" s="1220" t="s">
        <v>
42</v>
      </c>
      <c r="F51" s="1220"/>
      <c r="G51" s="1220"/>
      <c r="H51" s="1221"/>
      <c r="I51" s="361">
        <v>
6995</v>
      </c>
      <c r="J51" s="362">
        <v>
7016</v>
      </c>
      <c r="K51" s="362">
        <v>
6916</v>
      </c>
      <c r="L51" s="362">
        <v>
6991</v>
      </c>
      <c r="M51" s="363">
        <v>
3282</v>
      </c>
    </row>
    <row r="52" spans="2:13" ht="27.75" customHeight="1" x14ac:dyDescent="0.2">
      <c r="B52" s="1218"/>
      <c r="C52" s="1219"/>
      <c r="D52" s="103"/>
      <c r="E52" s="1220" t="s">
        <v>
43</v>
      </c>
      <c r="F52" s="1220"/>
      <c r="G52" s="1220"/>
      <c r="H52" s="1221"/>
      <c r="I52" s="361">
        <v>
72222</v>
      </c>
      <c r="J52" s="362">
        <v>
65620</v>
      </c>
      <c r="K52" s="362">
        <v>
59578</v>
      </c>
      <c r="L52" s="362">
        <v>
54514</v>
      </c>
      <c r="M52" s="363">
        <v>
52349</v>
      </c>
    </row>
    <row r="53" spans="2:13" ht="27.75" customHeight="1" thickBot="1" x14ac:dyDescent="0.25">
      <c r="B53" s="1222" t="s">
        <v>
44</v>
      </c>
      <c r="C53" s="1223"/>
      <c r="D53" s="107"/>
      <c r="E53" s="1224" t="s">
        <v>
45</v>
      </c>
      <c r="F53" s="1224"/>
      <c r="G53" s="1224"/>
      <c r="H53" s="1225"/>
      <c r="I53" s="364">
        <v>
-149696</v>
      </c>
      <c r="J53" s="365">
        <v>
-154900</v>
      </c>
      <c r="K53" s="365">
        <v>
-155996</v>
      </c>
      <c r="L53" s="365">
        <v>
-152821</v>
      </c>
      <c r="M53" s="366">
        <v>
-151573</v>
      </c>
    </row>
    <row r="54" spans="2:13" ht="27.75" customHeight="1" x14ac:dyDescent="0.2">
      <c r="B54" s="108" t="s">
        <v>
46</v>
      </c>
      <c r="C54" s="109"/>
      <c r="D54" s="109"/>
      <c r="E54" s="110"/>
      <c r="F54" s="110"/>
      <c r="G54" s="110"/>
      <c r="H54" s="110"/>
      <c r="I54" s="111"/>
      <c r="J54" s="111"/>
      <c r="K54" s="111"/>
      <c r="L54" s="111"/>
      <c r="M54" s="111"/>
    </row>
    <row r="55" spans="2:13" ht="13.2" x14ac:dyDescent="0.2"/>
  </sheetData>
  <sheetProtection algorithmName="SHA-512" hashValue="FHU4uUwUaKZR4dYJAgi343IG9HY3geHQPMivcrmpKRqdOKcK2GmnnSWmDC6vEI9qQnuWsWjZfNMTIFm1B5/+/w==" saltValue="I7atfhYlzzh5wU7LgJSy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
&amp;C&amp;P/&amp;N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
47</v>
      </c>
    </row>
    <row r="54" spans="2:8" ht="29.25" customHeight="1" thickBot="1" x14ac:dyDescent="0.3">
      <c r="B54" s="113" t="s">
        <v>
1</v>
      </c>
      <c r="C54" s="114"/>
      <c r="D54" s="114"/>
      <c r="E54" s="115" t="s">
        <v>
2</v>
      </c>
      <c r="F54" s="116" t="s">
        <v>
547</v>
      </c>
      <c r="G54" s="116" t="s">
        <v>
548</v>
      </c>
      <c r="H54" s="117" t="s">
        <v>
549</v>
      </c>
    </row>
    <row r="55" spans="2:8" ht="52.5" customHeight="1" x14ac:dyDescent="0.2">
      <c r="B55" s="118"/>
      <c r="C55" s="1241" t="s">
        <v>
48</v>
      </c>
      <c r="D55" s="1241"/>
      <c r="E55" s="1242"/>
      <c r="F55" s="119">
        <v>
14644</v>
      </c>
      <c r="G55" s="119">
        <v>
23642</v>
      </c>
      <c r="H55" s="120">
        <v>
22794</v>
      </c>
    </row>
    <row r="56" spans="2:8" ht="52.5" customHeight="1" x14ac:dyDescent="0.2">
      <c r="B56" s="121"/>
      <c r="C56" s="1243" t="s">
        <v>
49</v>
      </c>
      <c r="D56" s="1243"/>
      <c r="E56" s="1244"/>
      <c r="F56" s="122">
        <v>
351</v>
      </c>
      <c r="G56" s="122">
        <v>
298</v>
      </c>
      <c r="H56" s="123">
        <v>
279</v>
      </c>
    </row>
    <row r="57" spans="2:8" ht="53.25" customHeight="1" x14ac:dyDescent="0.2">
      <c r="B57" s="121"/>
      <c r="C57" s="1245" t="s">
        <v>
50</v>
      </c>
      <c r="D57" s="1245"/>
      <c r="E57" s="1246"/>
      <c r="F57" s="124">
        <v>
115216</v>
      </c>
      <c r="G57" s="124">
        <v>
103437</v>
      </c>
      <c r="H57" s="125">
        <v>
105698</v>
      </c>
    </row>
    <row r="58" spans="2:8" ht="45.75" customHeight="1" x14ac:dyDescent="0.2">
      <c r="B58" s="126"/>
      <c r="C58" s="1233" t="s">
        <v>
572</v>
      </c>
      <c r="D58" s="1234"/>
      <c r="E58" s="1235"/>
      <c r="F58" s="127">
        <v>
54301</v>
      </c>
      <c r="G58" s="127">
        <v>
50863</v>
      </c>
      <c r="H58" s="128">
        <v>
52334</v>
      </c>
    </row>
    <row r="59" spans="2:8" ht="45.75" customHeight="1" x14ac:dyDescent="0.2">
      <c r="B59" s="126"/>
      <c r="C59" s="1233" t="s">
        <v>
573</v>
      </c>
      <c r="D59" s="1234"/>
      <c r="E59" s="1235"/>
      <c r="F59" s="127">
        <v>
15504</v>
      </c>
      <c r="G59" s="127">
        <v>
15524</v>
      </c>
      <c r="H59" s="128">
        <v>
18544</v>
      </c>
    </row>
    <row r="60" spans="2:8" ht="45.75" customHeight="1" x14ac:dyDescent="0.2">
      <c r="B60" s="126"/>
      <c r="C60" s="1233" t="s">
        <v>
574</v>
      </c>
      <c r="D60" s="1234"/>
      <c r="E60" s="1235"/>
      <c r="F60" s="127">
        <v>
25337</v>
      </c>
      <c r="G60" s="127">
        <v>
18564</v>
      </c>
      <c r="H60" s="128">
        <v>
18096</v>
      </c>
    </row>
    <row r="61" spans="2:8" ht="45.75" customHeight="1" x14ac:dyDescent="0.2">
      <c r="B61" s="126"/>
      <c r="C61" s="1233" t="s">
        <v>
575</v>
      </c>
      <c r="D61" s="1234"/>
      <c r="E61" s="1235"/>
      <c r="F61" s="127">
        <v>
17516</v>
      </c>
      <c r="G61" s="127">
        <v>
15904</v>
      </c>
      <c r="H61" s="128">
        <v>
12045</v>
      </c>
    </row>
    <row r="62" spans="2:8" ht="45.75" customHeight="1" thickBot="1" x14ac:dyDescent="0.25">
      <c r="B62" s="129"/>
      <c r="C62" s="1236" t="s">
        <v>
576</v>
      </c>
      <c r="D62" s="1237"/>
      <c r="E62" s="1238"/>
      <c r="F62" s="130">
        <v>
1000</v>
      </c>
      <c r="G62" s="130">
        <v>
1000</v>
      </c>
      <c r="H62" s="131">
        <v>
3000</v>
      </c>
    </row>
    <row r="63" spans="2:8" ht="52.5" customHeight="1" thickBot="1" x14ac:dyDescent="0.25">
      <c r="B63" s="132"/>
      <c r="C63" s="1239" t="s">
        <v>
51</v>
      </c>
      <c r="D63" s="1239"/>
      <c r="E63" s="1240"/>
      <c r="F63" s="133">
        <v>
130211</v>
      </c>
      <c r="G63" s="133">
        <v>
127376</v>
      </c>
      <c r="H63" s="134">
        <v>
128772</v>
      </c>
    </row>
    <row r="64" spans="2:8" ht="13.2" x14ac:dyDescent="0.2"/>
  </sheetData>
  <sheetProtection algorithmName="SHA-512" hashValue="XGTgKFTIIwyC69dgmhm8BKcQtpDbDOPOp/5gMOkzGWgLCzlmjvBHLvfrsh4eZzmYLBBm7ZA7oASd2IRyERyt4A==" saltValue="AV4Tyw3qi2IQSbsWG3Ie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
52</v>
      </c>
      <c r="E2" s="146"/>
      <c r="F2" s="147" t="s">
        <v>
543</v>
      </c>
      <c r="G2" s="148"/>
      <c r="H2" s="149"/>
    </row>
    <row r="3" spans="1:8" x14ac:dyDescent="0.2">
      <c r="A3" s="145" t="s">
        <v>
536</v>
      </c>
      <c r="B3" s="150"/>
      <c r="C3" s="151"/>
      <c r="D3" s="152">
        <v>
55029</v>
      </c>
      <c r="E3" s="153"/>
      <c r="F3" s="154">
        <v>
46686</v>
      </c>
      <c r="G3" s="155"/>
      <c r="H3" s="156"/>
    </row>
    <row r="4" spans="1:8" x14ac:dyDescent="0.2">
      <c r="A4" s="157"/>
      <c r="B4" s="158"/>
      <c r="C4" s="159"/>
      <c r="D4" s="160">
        <v>
39787</v>
      </c>
      <c r="E4" s="161"/>
      <c r="F4" s="162">
        <v>
32595</v>
      </c>
      <c r="G4" s="163"/>
      <c r="H4" s="164"/>
    </row>
    <row r="5" spans="1:8" x14ac:dyDescent="0.2">
      <c r="A5" s="145" t="s">
        <v>
538</v>
      </c>
      <c r="B5" s="150"/>
      <c r="C5" s="151"/>
      <c r="D5" s="152">
        <v>
46725</v>
      </c>
      <c r="E5" s="153"/>
      <c r="F5" s="154">
        <v>
49796</v>
      </c>
      <c r="G5" s="155"/>
      <c r="H5" s="156"/>
    </row>
    <row r="6" spans="1:8" x14ac:dyDescent="0.2">
      <c r="A6" s="157"/>
      <c r="B6" s="158"/>
      <c r="C6" s="159"/>
      <c r="D6" s="160">
        <v>
33315</v>
      </c>
      <c r="E6" s="161"/>
      <c r="F6" s="162">
        <v>
37281</v>
      </c>
      <c r="G6" s="163"/>
      <c r="H6" s="164"/>
    </row>
    <row r="7" spans="1:8" x14ac:dyDescent="0.2">
      <c r="A7" s="145" t="s">
        <v>
539</v>
      </c>
      <c r="B7" s="150"/>
      <c r="C7" s="151"/>
      <c r="D7" s="152">
        <v>
53810</v>
      </c>
      <c r="E7" s="153"/>
      <c r="F7" s="154">
        <v>
51681</v>
      </c>
      <c r="G7" s="155"/>
      <c r="H7" s="156"/>
    </row>
    <row r="8" spans="1:8" x14ac:dyDescent="0.2">
      <c r="A8" s="157"/>
      <c r="B8" s="158"/>
      <c r="C8" s="159"/>
      <c r="D8" s="160">
        <v>
33995</v>
      </c>
      <c r="E8" s="161"/>
      <c r="F8" s="162">
        <v>
37226</v>
      </c>
      <c r="G8" s="163"/>
      <c r="H8" s="164"/>
    </row>
    <row r="9" spans="1:8" x14ac:dyDescent="0.2">
      <c r="A9" s="145" t="s">
        <v>
540</v>
      </c>
      <c r="B9" s="150"/>
      <c r="C9" s="151"/>
      <c r="D9" s="152">
        <v>
69629</v>
      </c>
      <c r="E9" s="153"/>
      <c r="F9" s="154">
        <v>
50465</v>
      </c>
      <c r="G9" s="155"/>
      <c r="H9" s="156"/>
    </row>
    <row r="10" spans="1:8" x14ac:dyDescent="0.2">
      <c r="A10" s="157"/>
      <c r="B10" s="158"/>
      <c r="C10" s="159"/>
      <c r="D10" s="160">
        <v>
51272</v>
      </c>
      <c r="E10" s="161"/>
      <c r="F10" s="162">
        <v>
34193</v>
      </c>
      <c r="G10" s="163"/>
      <c r="H10" s="164"/>
    </row>
    <row r="11" spans="1:8" x14ac:dyDescent="0.2">
      <c r="A11" s="145" t="s">
        <v>
541</v>
      </c>
      <c r="B11" s="150"/>
      <c r="C11" s="151"/>
      <c r="D11" s="152">
        <v>
56955</v>
      </c>
      <c r="E11" s="153"/>
      <c r="F11" s="154">
        <v>
51679</v>
      </c>
      <c r="G11" s="155"/>
      <c r="H11" s="156"/>
    </row>
    <row r="12" spans="1:8" x14ac:dyDescent="0.2">
      <c r="A12" s="157"/>
      <c r="B12" s="158"/>
      <c r="C12" s="165"/>
      <c r="D12" s="160">
        <v>
41786</v>
      </c>
      <c r="E12" s="161"/>
      <c r="F12" s="162">
        <v>
35132</v>
      </c>
      <c r="G12" s="163"/>
      <c r="H12" s="164"/>
    </row>
    <row r="13" spans="1:8" x14ac:dyDescent="0.2">
      <c r="A13" s="145"/>
      <c r="B13" s="150"/>
      <c r="C13" s="166"/>
      <c r="D13" s="167">
        <v>
56430</v>
      </c>
      <c r="E13" s="168"/>
      <c r="F13" s="169">
        <v>
50061</v>
      </c>
      <c r="G13" s="170"/>
      <c r="H13" s="156"/>
    </row>
    <row r="14" spans="1:8" x14ac:dyDescent="0.2">
      <c r="A14" s="157"/>
      <c r="B14" s="158"/>
      <c r="C14" s="159"/>
      <c r="D14" s="160">
        <v>
40031</v>
      </c>
      <c r="E14" s="161"/>
      <c r="F14" s="162">
        <v>
35285</v>
      </c>
      <c r="G14" s="163"/>
      <c r="H14" s="164"/>
    </row>
    <row r="17" spans="1:11" x14ac:dyDescent="0.2">
      <c r="A17" s="141" t="s">
        <v>
53</v>
      </c>
    </row>
    <row r="18" spans="1:11" x14ac:dyDescent="0.2">
      <c r="A18" s="171"/>
      <c r="B18" s="171" t="str">
        <f>
実質収支比率等に係る経年分析!F$46</f>
        <v>
H29</v>
      </c>
      <c r="C18" s="171" t="str">
        <f>
実質収支比率等に係る経年分析!G$46</f>
        <v>
H30</v>
      </c>
      <c r="D18" s="171" t="str">
        <f>
実質収支比率等に係る経年分析!H$46</f>
        <v>
R01</v>
      </c>
      <c r="E18" s="171" t="str">
        <f>
実質収支比率等に係る経年分析!I$46</f>
        <v>
R02</v>
      </c>
      <c r="F18" s="171" t="str">
        <f>
実質収支比率等に係る経年分析!J$46</f>
        <v>
R03</v>
      </c>
    </row>
    <row r="19" spans="1:11" x14ac:dyDescent="0.2">
      <c r="A19" s="171" t="s">
        <v>
54</v>
      </c>
      <c r="B19" s="171">
        <f>
ROUND(VALUE(SUBSTITUTE(実質収支比率等に係る経年分析!F$48,"▲","-")),2)</f>
        <v>
10.17</v>
      </c>
      <c r="C19" s="171">
        <f>
ROUND(VALUE(SUBSTITUTE(実質収支比率等に係る経年分析!G$48,"▲","-")),2)</f>
        <v>
8.43</v>
      </c>
      <c r="D19" s="171">
        <f>
ROUND(VALUE(SUBSTITUTE(実質収支比率等に係る経年分析!H$48,"▲","-")),2)</f>
        <v>
10.23</v>
      </c>
      <c r="E19" s="171">
        <f>
ROUND(VALUE(SUBSTITUTE(実質収支比率等に係る経年分析!I$48,"▲","-")),2)</f>
        <v>
12.37</v>
      </c>
      <c r="F19" s="171">
        <f>
ROUND(VALUE(SUBSTITUTE(実質収支比率等に係る経年分析!J$48,"▲","-")),2)</f>
        <v>
13.62</v>
      </c>
    </row>
    <row r="20" spans="1:11" x14ac:dyDescent="0.2">
      <c r="A20" s="171" t="s">
        <v>
55</v>
      </c>
      <c r="B20" s="171">
        <f>
ROUND(VALUE(SUBSTITUTE(実質収支比率等に係る経年分析!F$47,"▲","-")),2)</f>
        <v>
11.57</v>
      </c>
      <c r="C20" s="171">
        <f>
ROUND(VALUE(SUBSTITUTE(実質収支比率等に係る経年分析!G$47,"▲","-")),2)</f>
        <v>
12.09</v>
      </c>
      <c r="D20" s="171">
        <f>
ROUND(VALUE(SUBSTITUTE(実質収支比率等に係る経年分析!H$47,"▲","-")),2)</f>
        <v>
12.03</v>
      </c>
      <c r="E20" s="171">
        <f>
ROUND(VALUE(SUBSTITUTE(実質収支比率等に係る経年分析!I$47,"▲","-")),2)</f>
        <v>
19.87</v>
      </c>
      <c r="F20" s="171">
        <f>
ROUND(VALUE(SUBSTITUTE(実質収支比率等に係る経年分析!J$47,"▲","-")),2)</f>
        <v>
18.66</v>
      </c>
    </row>
    <row r="21" spans="1:11" x14ac:dyDescent="0.2">
      <c r="A21" s="171" t="s">
        <v>
56</v>
      </c>
      <c r="B21" s="171">
        <f>
IF(ISNUMBER(VALUE(SUBSTITUTE(実質収支比率等に係る経年分析!F$49,"▲","-"))),ROUND(VALUE(SUBSTITUTE(実質収支比率等に係る経年分析!F$49,"▲","-")),2),NA())</f>
        <v>
3.68</v>
      </c>
      <c r="C21" s="171">
        <f>
IF(ISNUMBER(VALUE(SUBSTITUTE(実質収支比率等に係る経年分析!G$49,"▲","-"))),ROUND(VALUE(SUBSTITUTE(実質収支比率等に係る経年分析!G$49,"▲","-")),2),NA())</f>
        <v>
-0.77</v>
      </c>
      <c r="D21" s="171">
        <f>
IF(ISNUMBER(VALUE(SUBSTITUTE(実質収支比率等に係る経年分析!H$49,"▲","-"))),ROUND(VALUE(SUBSTITUTE(実質収支比率等に係る経年分析!H$49,"▲","-")),2),NA())</f>
        <v>
2.19</v>
      </c>
      <c r="E21" s="171">
        <f>
IF(ISNUMBER(VALUE(SUBSTITUTE(実質収支比率等に係る経年分析!I$49,"▲","-"))),ROUND(VALUE(SUBSTITUTE(実質収支比率等に係る経年分析!I$49,"▲","-")),2),NA())</f>
        <v>
9.4700000000000006</v>
      </c>
      <c r="F21" s="171">
        <f>
IF(ISNUMBER(VALUE(SUBSTITUTE(実質収支比率等に係る経年分析!J$49,"▲","-"))),ROUND(VALUE(SUBSTITUTE(実質収支比率等に係る経年分析!J$49,"▲","-")),2),NA())</f>
        <v>
0.87</v>
      </c>
    </row>
    <row r="24" spans="1:11" x14ac:dyDescent="0.2">
      <c r="A24" s="141" t="s">
        <v>
57</v>
      </c>
    </row>
    <row r="25" spans="1:11" x14ac:dyDescent="0.2">
      <c r="A25" s="172"/>
      <c r="B25" s="172" t="str">
        <f>
連結実質赤字比率に係る赤字・黒字の構成分析!F$33</f>
        <v>
H29</v>
      </c>
      <c r="C25" s="172"/>
      <c r="D25" s="172" t="str">
        <f>
連結実質赤字比率に係る赤字・黒字の構成分析!G$33</f>
        <v>
H30</v>
      </c>
      <c r="E25" s="172"/>
      <c r="F25" s="172" t="str">
        <f>
連結実質赤字比率に係る赤字・黒字の構成分析!H$33</f>
        <v>
R01</v>
      </c>
      <c r="G25" s="172"/>
      <c r="H25" s="172" t="str">
        <f>
連結実質赤字比率に係る赤字・黒字の構成分析!I$33</f>
        <v>
R02</v>
      </c>
      <c r="I25" s="172"/>
      <c r="J25" s="172" t="str">
        <f>
連結実質赤字比率に係る赤字・黒字の構成分析!J$33</f>
        <v>
R03</v>
      </c>
      <c r="K25" s="172"/>
    </row>
    <row r="26" spans="1:11" x14ac:dyDescent="0.2">
      <c r="A26" s="172"/>
      <c r="B26" s="172" t="s">
        <v>
58</v>
      </c>
      <c r="C26" s="172" t="s">
        <v>
59</v>
      </c>
      <c r="D26" s="172" t="s">
        <v>
58</v>
      </c>
      <c r="E26" s="172" t="s">
        <v>
59</v>
      </c>
      <c r="F26" s="172" t="s">
        <v>
58</v>
      </c>
      <c r="G26" s="172" t="s">
        <v>
59</v>
      </c>
      <c r="H26" s="172" t="s">
        <v>
58</v>
      </c>
      <c r="I26" s="172" t="s">
        <v>
59</v>
      </c>
      <c r="J26" s="172" t="s">
        <v>
58</v>
      </c>
      <c r="K26" s="172" t="s">
        <v>
59</v>
      </c>
    </row>
    <row r="27" spans="1:11" x14ac:dyDescent="0.2">
      <c r="A27" s="172" t="str">
        <f>
IF(連結実質赤字比率に係る赤字・黒字の構成分析!C$43="",NA(),連結実質赤字比率に係る赤字・黒字の構成分析!C$43)</f>
        <v>
その他会計（黒字）</v>
      </c>
      <c r="B27" s="172" t="e">
        <f>
IF(ROUND(VALUE(SUBSTITUTE(連結実質赤字比率に係る赤字・黒字の構成分析!F$43,"▲", "-")), 2) &lt; 0, ABS(ROUND(VALUE(SUBSTITUTE(連結実質赤字比率に係る赤字・黒字の構成分析!F$43,"▲", "-")), 2)), NA())</f>
        <v>
#VALUE!</v>
      </c>
      <c r="C27" s="172" t="e">
        <f>
IF(ROUND(VALUE(SUBSTITUTE(連結実質赤字比率に係る赤字・黒字の構成分析!F$43,"▲", "-")), 2) &gt;= 0, ABS(ROUND(VALUE(SUBSTITUTE(連結実質赤字比率に係る赤字・黒字の構成分析!F$43,"▲", "-")), 2)), NA())</f>
        <v>
#VALUE!</v>
      </c>
      <c r="D27" s="172" t="e">
        <f>
IF(ROUND(VALUE(SUBSTITUTE(連結実質赤字比率に係る赤字・黒字の構成分析!G$43,"▲", "-")), 2) &lt; 0, ABS(ROUND(VALUE(SUBSTITUTE(連結実質赤字比率に係る赤字・黒字の構成分析!G$43,"▲", "-")), 2)), NA())</f>
        <v>
#VALUE!</v>
      </c>
      <c r="E27" s="172" t="e">
        <f>
IF(ROUND(VALUE(SUBSTITUTE(連結実質赤字比率に係る赤字・黒字の構成分析!G$43,"▲", "-")), 2) &gt;= 0, ABS(ROUND(VALUE(SUBSTITUTE(連結実質赤字比率に係る赤字・黒字の構成分析!G$43,"▲", "-")), 2)), NA())</f>
        <v>
#VALUE!</v>
      </c>
      <c r="F27" s="172" t="e">
        <f>
IF(ROUND(VALUE(SUBSTITUTE(連結実質赤字比率に係る赤字・黒字の構成分析!H$43,"▲", "-")), 2) &lt; 0, ABS(ROUND(VALUE(SUBSTITUTE(連結実質赤字比率に係る赤字・黒字の構成分析!H$43,"▲", "-")), 2)), NA())</f>
        <v>
#VALUE!</v>
      </c>
      <c r="G27" s="172" t="e">
        <f>
IF(ROUND(VALUE(SUBSTITUTE(連結実質赤字比率に係る赤字・黒字の構成分析!H$43,"▲", "-")), 2) &gt;= 0, ABS(ROUND(VALUE(SUBSTITUTE(連結実質赤字比率に係る赤字・黒字の構成分析!H$43,"▲", "-")), 2)), NA())</f>
        <v>
#VALUE!</v>
      </c>
      <c r="H27" s="172" t="e">
        <f>
IF(ROUND(VALUE(SUBSTITUTE(連結実質赤字比率に係る赤字・黒字の構成分析!I$43,"▲", "-")), 2) &lt; 0, ABS(ROUND(VALUE(SUBSTITUTE(連結実質赤字比率に係る赤字・黒字の構成分析!I$43,"▲", "-")), 2)), NA())</f>
        <v>
#VALUE!</v>
      </c>
      <c r="I27" s="172" t="e">
        <f>
IF(ROUND(VALUE(SUBSTITUTE(連結実質赤字比率に係る赤字・黒字の構成分析!I$43,"▲", "-")), 2) &gt;= 0, ABS(ROUND(VALUE(SUBSTITUTE(連結実質赤字比率に係る赤字・黒字の構成分析!I$43,"▲", "-")), 2)), NA())</f>
        <v>
#VALUE!</v>
      </c>
      <c r="J27" s="172" t="e">
        <f>
IF(ROUND(VALUE(SUBSTITUTE(連結実質赤字比率に係る赤字・黒字の構成分析!J$43,"▲", "-")), 2) &lt; 0, ABS(ROUND(VALUE(SUBSTITUTE(連結実質赤字比率に係る赤字・黒字の構成分析!J$43,"▲", "-")), 2)), NA())</f>
        <v>
#VALUE!</v>
      </c>
      <c r="K27" s="172" t="e">
        <f>
IF(ROUND(VALUE(SUBSTITUTE(連結実質赤字比率に係る赤字・黒字の構成分析!J$43,"▲", "-")), 2) &gt;= 0, ABS(ROUND(VALUE(SUBSTITUTE(連結実質赤字比率に係る赤字・黒字の構成分析!J$43,"▲", "-")), 2)), NA())</f>
        <v>
#VALUE!</v>
      </c>
    </row>
    <row r="28" spans="1:11" x14ac:dyDescent="0.2">
      <c r="A28" s="172" t="str">
        <f>
IF(連結実質赤字比率に係る赤字・黒字の構成分析!C$42="",NA(),連結実質赤字比率に係る赤字・黒字の構成分析!C$42)</f>
        <v>
その他会計（赤字）</v>
      </c>
      <c r="B28" s="172" t="e">
        <f>
IF(ROUND(VALUE(SUBSTITUTE(連結実質赤字比率に係る赤字・黒字の構成分析!F$42,"▲", "-")), 2) &lt; 0, ABS(ROUND(VALUE(SUBSTITUTE(連結実質赤字比率に係る赤字・黒字の構成分析!F$42,"▲", "-")), 2)), NA())</f>
        <v>
#VALUE!</v>
      </c>
      <c r="C28" s="172" t="e">
        <f>
IF(ROUND(VALUE(SUBSTITUTE(連結実質赤字比率に係る赤字・黒字の構成分析!F$42,"▲", "-")), 2) &gt;= 0, ABS(ROUND(VALUE(SUBSTITUTE(連結実質赤字比率に係る赤字・黒字の構成分析!F$42,"▲", "-")), 2)), NA())</f>
        <v>
#VALUE!</v>
      </c>
      <c r="D28" s="172" t="e">
        <f>
IF(ROUND(VALUE(SUBSTITUTE(連結実質赤字比率に係る赤字・黒字の構成分析!G$42,"▲", "-")), 2) &lt; 0, ABS(ROUND(VALUE(SUBSTITUTE(連結実質赤字比率に係る赤字・黒字の構成分析!G$42,"▲", "-")), 2)), NA())</f>
        <v>
#VALUE!</v>
      </c>
      <c r="E28" s="172" t="e">
        <f>
IF(ROUND(VALUE(SUBSTITUTE(連結実質赤字比率に係る赤字・黒字の構成分析!G$42,"▲", "-")), 2) &gt;= 0, ABS(ROUND(VALUE(SUBSTITUTE(連結実質赤字比率に係る赤字・黒字の構成分析!G$42,"▲", "-")), 2)), NA())</f>
        <v>
#VALUE!</v>
      </c>
      <c r="F28" s="172" t="e">
        <f>
IF(ROUND(VALUE(SUBSTITUTE(連結実質赤字比率に係る赤字・黒字の構成分析!H$42,"▲", "-")), 2) &lt; 0, ABS(ROUND(VALUE(SUBSTITUTE(連結実質赤字比率に係る赤字・黒字の構成分析!H$42,"▲", "-")), 2)), NA())</f>
        <v>
#VALUE!</v>
      </c>
      <c r="G28" s="172" t="e">
        <f>
IF(ROUND(VALUE(SUBSTITUTE(連結実質赤字比率に係る赤字・黒字の構成分析!H$42,"▲", "-")), 2) &gt;= 0, ABS(ROUND(VALUE(SUBSTITUTE(連結実質赤字比率に係る赤字・黒字の構成分析!H$42,"▲", "-")), 2)), NA())</f>
        <v>
#VALUE!</v>
      </c>
      <c r="H28" s="172" t="e">
        <f>
IF(ROUND(VALUE(SUBSTITUTE(連結実質赤字比率に係る赤字・黒字の構成分析!I$42,"▲", "-")), 2) &lt; 0, ABS(ROUND(VALUE(SUBSTITUTE(連結実質赤字比率に係る赤字・黒字の構成分析!I$42,"▲", "-")), 2)), NA())</f>
        <v>
#VALUE!</v>
      </c>
      <c r="I28" s="172" t="e">
        <f>
IF(ROUND(VALUE(SUBSTITUTE(連結実質赤字比率に係る赤字・黒字の構成分析!I$42,"▲", "-")), 2) &gt;= 0, ABS(ROUND(VALUE(SUBSTITUTE(連結実質赤字比率に係る赤字・黒字の構成分析!I$42,"▲", "-")), 2)), NA())</f>
        <v>
#VALUE!</v>
      </c>
      <c r="J28" s="172" t="e">
        <f>
IF(ROUND(VALUE(SUBSTITUTE(連結実質赤字比率に係る赤字・黒字の構成分析!J$42,"▲", "-")), 2) &lt; 0, ABS(ROUND(VALUE(SUBSTITUTE(連結実質赤字比率に係る赤字・黒字の構成分析!J$42,"▲", "-")), 2)), NA())</f>
        <v>
#VALUE!</v>
      </c>
      <c r="K28" s="172" t="e">
        <f>
IF(ROUND(VALUE(SUBSTITUTE(連結実質赤字比率に係る赤字・黒字の構成分析!J$42,"▲", "-")), 2) &gt;= 0, ABS(ROUND(VALUE(SUBSTITUTE(連結実質赤字比率に係る赤字・黒字の構成分析!J$42,"▲", "-")), 2)), NA())</f>
        <v>
#VALUE!</v>
      </c>
    </row>
    <row r="29" spans="1:11" x14ac:dyDescent="0.2">
      <c r="A29" s="172" t="e">
        <f>
IF(連結実質赤字比率に係る赤字・黒字の構成分析!C$41="",NA(),連結実質赤字比率に係る赤字・黒字の構成分析!C$41)</f>
        <v>
#N/A</v>
      </c>
      <c r="B29" s="172" t="e">
        <f>
IF(ROUND(VALUE(SUBSTITUTE(連結実質赤字比率に係る赤字・黒字の構成分析!F$41,"▲", "-")), 2) &lt; 0, ABS(ROUND(VALUE(SUBSTITUTE(連結実質赤字比率に係る赤字・黒字の構成分析!F$41,"▲", "-")), 2)), NA())</f>
        <v>
#VALUE!</v>
      </c>
      <c r="C29" s="172" t="e">
        <f>
IF(ROUND(VALUE(SUBSTITUTE(連結実質赤字比率に係る赤字・黒字の構成分析!F$41,"▲", "-")), 2) &gt;= 0, ABS(ROUND(VALUE(SUBSTITUTE(連結実質赤字比率に係る赤字・黒字の構成分析!F$41,"▲", "-")), 2)), NA())</f>
        <v>
#VALUE!</v>
      </c>
      <c r="D29" s="172" t="e">
        <f>
IF(ROUND(VALUE(SUBSTITUTE(連結実質赤字比率に係る赤字・黒字の構成分析!G$41,"▲", "-")), 2) &lt; 0, ABS(ROUND(VALUE(SUBSTITUTE(連結実質赤字比率に係る赤字・黒字の構成分析!G$41,"▲", "-")), 2)), NA())</f>
        <v>
#VALUE!</v>
      </c>
      <c r="E29" s="172" t="e">
        <f>
IF(ROUND(VALUE(SUBSTITUTE(連結実質赤字比率に係る赤字・黒字の構成分析!G$41,"▲", "-")), 2) &gt;= 0, ABS(ROUND(VALUE(SUBSTITUTE(連結実質赤字比率に係る赤字・黒字の構成分析!G$41,"▲", "-")), 2)), NA())</f>
        <v>
#VALUE!</v>
      </c>
      <c r="F29" s="172" t="e">
        <f>
IF(ROUND(VALUE(SUBSTITUTE(連結実質赤字比率に係る赤字・黒字の構成分析!H$41,"▲", "-")), 2) &lt; 0, ABS(ROUND(VALUE(SUBSTITUTE(連結実質赤字比率に係る赤字・黒字の構成分析!H$41,"▲", "-")), 2)), NA())</f>
        <v>
#VALUE!</v>
      </c>
      <c r="G29" s="172" t="e">
        <f>
IF(ROUND(VALUE(SUBSTITUTE(連結実質赤字比率に係る赤字・黒字の構成分析!H$41,"▲", "-")), 2) &gt;= 0, ABS(ROUND(VALUE(SUBSTITUTE(連結実質赤字比率に係る赤字・黒字の構成分析!H$41,"▲", "-")), 2)), NA())</f>
        <v>
#VALUE!</v>
      </c>
      <c r="H29" s="172" t="e">
        <f>
IF(ROUND(VALUE(SUBSTITUTE(連結実質赤字比率に係る赤字・黒字の構成分析!I$41,"▲", "-")), 2) &lt; 0, ABS(ROUND(VALUE(SUBSTITUTE(連結実質赤字比率に係る赤字・黒字の構成分析!I$41,"▲", "-")), 2)), NA())</f>
        <v>
#VALUE!</v>
      </c>
      <c r="I29" s="172" t="e">
        <f>
IF(ROUND(VALUE(SUBSTITUTE(連結実質赤字比率に係る赤字・黒字の構成分析!I$41,"▲", "-")), 2) &gt;= 0, ABS(ROUND(VALUE(SUBSTITUTE(連結実質赤字比率に係る赤字・黒字の構成分析!I$41,"▲", "-")), 2)), NA())</f>
        <v>
#VALUE!</v>
      </c>
      <c r="J29" s="172" t="e">
        <f>
IF(ROUND(VALUE(SUBSTITUTE(連結実質赤字比率に係る赤字・黒字の構成分析!J$41,"▲", "-")), 2) &lt; 0, ABS(ROUND(VALUE(SUBSTITUTE(連結実質赤字比率に係る赤字・黒字の構成分析!J$41,"▲", "-")), 2)), NA())</f>
        <v>
#VALUE!</v>
      </c>
      <c r="K29" s="172" t="e">
        <f>
IF(ROUND(VALUE(SUBSTITUTE(連結実質赤字比率に係る赤字・黒字の構成分析!J$41,"▲", "-")), 2) &gt;= 0, ABS(ROUND(VALUE(SUBSTITUTE(連結実質赤字比率に係る赤字・黒字の構成分析!J$41,"▲", "-")), 2)), NA())</f>
        <v>
#VALUE!</v>
      </c>
    </row>
    <row r="30" spans="1:11" x14ac:dyDescent="0.2">
      <c r="A30" s="172" t="e">
        <f>
IF(連結実質赤字比率に係る赤字・黒字の構成分析!C$40="",NA(),連結実質赤字比率に係る赤字・黒字の構成分析!C$40)</f>
        <v>
#N/A</v>
      </c>
      <c r="B30" s="172" t="e">
        <f>
IF(ROUND(VALUE(SUBSTITUTE(連結実質赤字比率に係る赤字・黒字の構成分析!F$40,"▲", "-")), 2) &lt; 0, ABS(ROUND(VALUE(SUBSTITUTE(連結実質赤字比率に係る赤字・黒字の構成分析!F$40,"▲", "-")), 2)), NA())</f>
        <v>
#VALUE!</v>
      </c>
      <c r="C30" s="172" t="e">
        <f>
IF(ROUND(VALUE(SUBSTITUTE(連結実質赤字比率に係る赤字・黒字の構成分析!F$40,"▲", "-")), 2) &gt;= 0, ABS(ROUND(VALUE(SUBSTITUTE(連結実質赤字比率に係る赤字・黒字の構成分析!F$40,"▲", "-")), 2)), NA())</f>
        <v>
#VALUE!</v>
      </c>
      <c r="D30" s="172" t="e">
        <f>
IF(ROUND(VALUE(SUBSTITUTE(連結実質赤字比率に係る赤字・黒字の構成分析!G$40,"▲", "-")), 2) &lt; 0, ABS(ROUND(VALUE(SUBSTITUTE(連結実質赤字比率に係る赤字・黒字の構成分析!G$40,"▲", "-")), 2)), NA())</f>
        <v>
#VALUE!</v>
      </c>
      <c r="E30" s="172" t="e">
        <f>
IF(ROUND(VALUE(SUBSTITUTE(連結実質赤字比率に係る赤字・黒字の構成分析!G$40,"▲", "-")), 2) &gt;= 0, ABS(ROUND(VALUE(SUBSTITUTE(連結実質赤字比率に係る赤字・黒字の構成分析!G$40,"▲", "-")), 2)), NA())</f>
        <v>
#VALUE!</v>
      </c>
      <c r="F30" s="172" t="e">
        <f>
IF(ROUND(VALUE(SUBSTITUTE(連結実質赤字比率に係る赤字・黒字の構成分析!H$40,"▲", "-")), 2) &lt; 0, ABS(ROUND(VALUE(SUBSTITUTE(連結実質赤字比率に係る赤字・黒字の構成分析!H$40,"▲", "-")), 2)), NA())</f>
        <v>
#VALUE!</v>
      </c>
      <c r="G30" s="172" t="e">
        <f>
IF(ROUND(VALUE(SUBSTITUTE(連結実質赤字比率に係る赤字・黒字の構成分析!H$40,"▲", "-")), 2) &gt;= 0, ABS(ROUND(VALUE(SUBSTITUTE(連結実質赤字比率に係る赤字・黒字の構成分析!H$40,"▲", "-")), 2)), NA())</f>
        <v>
#VALUE!</v>
      </c>
      <c r="H30" s="172" t="e">
        <f>
IF(ROUND(VALUE(SUBSTITUTE(連結実質赤字比率に係る赤字・黒字の構成分析!I$40,"▲", "-")), 2) &lt; 0, ABS(ROUND(VALUE(SUBSTITUTE(連結実質赤字比率に係る赤字・黒字の構成分析!I$40,"▲", "-")), 2)), NA())</f>
        <v>
#VALUE!</v>
      </c>
      <c r="I30" s="172" t="e">
        <f>
IF(ROUND(VALUE(SUBSTITUTE(連結実質赤字比率に係る赤字・黒字の構成分析!I$40,"▲", "-")), 2) &gt;= 0, ABS(ROUND(VALUE(SUBSTITUTE(連結実質赤字比率に係る赤字・黒字の構成分析!I$40,"▲", "-")), 2)), NA())</f>
        <v>
#VALUE!</v>
      </c>
      <c r="J30" s="172" t="e">
        <f>
IF(ROUND(VALUE(SUBSTITUTE(連結実質赤字比率に係る赤字・黒字の構成分析!J$40,"▲", "-")), 2) &lt; 0, ABS(ROUND(VALUE(SUBSTITUTE(連結実質赤字比率に係る赤字・黒字の構成分析!J$40,"▲", "-")), 2)), NA())</f>
        <v>
#VALUE!</v>
      </c>
      <c r="K30" s="172" t="e">
        <f>
IF(ROUND(VALUE(SUBSTITUTE(連結実質赤字比率に係る赤字・黒字の構成分析!J$40,"▲", "-")), 2) &gt;= 0, ABS(ROUND(VALUE(SUBSTITUTE(連結実質赤字比率に係る赤字・黒字の構成分析!J$40,"▲", "-")), 2)), NA())</f>
        <v>
#VALUE!</v>
      </c>
    </row>
    <row r="31" spans="1:11" x14ac:dyDescent="0.2">
      <c r="A31" s="172" t="e">
        <f>
IF(連結実質赤字比率に係る赤字・黒字の構成分析!C$39="",NA(),連結実質赤字比率に係る赤字・黒字の構成分析!C$39)</f>
        <v>
#N/A</v>
      </c>
      <c r="B31" s="172" t="e">
        <f>
IF(ROUND(VALUE(SUBSTITUTE(連結実質赤字比率に係る赤字・黒字の構成分析!F$39,"▲", "-")), 2) &lt; 0, ABS(ROUND(VALUE(SUBSTITUTE(連結実質赤字比率に係る赤字・黒字の構成分析!F$39,"▲", "-")), 2)), NA())</f>
        <v>
#VALUE!</v>
      </c>
      <c r="C31" s="172" t="e">
        <f>
IF(ROUND(VALUE(SUBSTITUTE(連結実質赤字比率に係る赤字・黒字の構成分析!F$39,"▲", "-")), 2) &gt;= 0, ABS(ROUND(VALUE(SUBSTITUTE(連結実質赤字比率に係る赤字・黒字の構成分析!F$39,"▲", "-")), 2)), NA())</f>
        <v>
#VALUE!</v>
      </c>
      <c r="D31" s="172" t="e">
        <f>
IF(ROUND(VALUE(SUBSTITUTE(連結実質赤字比率に係る赤字・黒字の構成分析!G$39,"▲", "-")), 2) &lt; 0, ABS(ROUND(VALUE(SUBSTITUTE(連結実質赤字比率に係る赤字・黒字の構成分析!G$39,"▲", "-")), 2)), NA())</f>
        <v>
#VALUE!</v>
      </c>
      <c r="E31" s="172" t="e">
        <f>
IF(ROUND(VALUE(SUBSTITUTE(連結実質赤字比率に係る赤字・黒字の構成分析!G$39,"▲", "-")), 2) &gt;= 0, ABS(ROUND(VALUE(SUBSTITUTE(連結実質赤字比率に係る赤字・黒字の構成分析!G$39,"▲", "-")), 2)), NA())</f>
        <v>
#VALUE!</v>
      </c>
      <c r="F31" s="172" t="e">
        <f>
IF(ROUND(VALUE(SUBSTITUTE(連結実質赤字比率に係る赤字・黒字の構成分析!H$39,"▲", "-")), 2) &lt; 0, ABS(ROUND(VALUE(SUBSTITUTE(連結実質赤字比率に係る赤字・黒字の構成分析!H$39,"▲", "-")), 2)), NA())</f>
        <v>
#VALUE!</v>
      </c>
      <c r="G31" s="172" t="e">
        <f>
IF(ROUND(VALUE(SUBSTITUTE(連結実質赤字比率に係る赤字・黒字の構成分析!H$39,"▲", "-")), 2) &gt;= 0, ABS(ROUND(VALUE(SUBSTITUTE(連結実質赤字比率に係る赤字・黒字の構成分析!H$39,"▲", "-")), 2)), NA())</f>
        <v>
#VALUE!</v>
      </c>
      <c r="H31" s="172" t="e">
        <f>
IF(ROUND(VALUE(SUBSTITUTE(連結実質赤字比率に係る赤字・黒字の構成分析!I$39,"▲", "-")), 2) &lt; 0, ABS(ROUND(VALUE(SUBSTITUTE(連結実質赤字比率に係る赤字・黒字の構成分析!I$39,"▲", "-")), 2)), NA())</f>
        <v>
#VALUE!</v>
      </c>
      <c r="I31" s="172" t="e">
        <f>
IF(ROUND(VALUE(SUBSTITUTE(連結実質赤字比率に係る赤字・黒字の構成分析!I$39,"▲", "-")), 2) &gt;= 0, ABS(ROUND(VALUE(SUBSTITUTE(連結実質赤字比率に係る赤字・黒字の構成分析!I$39,"▲", "-")), 2)), NA())</f>
        <v>
#VALUE!</v>
      </c>
      <c r="J31" s="172" t="e">
        <f>
IF(ROUND(VALUE(SUBSTITUTE(連結実質赤字比率に係る赤字・黒字の構成分析!J$39,"▲", "-")), 2) &lt; 0, ABS(ROUND(VALUE(SUBSTITUTE(連結実質赤字比率に係る赤字・黒字の構成分析!J$39,"▲", "-")), 2)), NA())</f>
        <v>
#VALUE!</v>
      </c>
      <c r="K31" s="172" t="e">
        <f>
IF(ROUND(VALUE(SUBSTITUTE(連結実質赤字比率に係る赤字・黒字の構成分析!J$39,"▲", "-")), 2) &gt;= 0, ABS(ROUND(VALUE(SUBSTITUTE(連結実質赤字比率に係る赤字・黒字の構成分析!J$39,"▲", "-")), 2)), NA())</f>
        <v>
#VALUE!</v>
      </c>
    </row>
    <row r="32" spans="1:11" x14ac:dyDescent="0.2">
      <c r="A32" s="172" t="str">
        <f>
IF(連結実質赤字比率に係る赤字・黒字の構成分析!C$38="",NA(),連結実質赤字比率に係る赤字・黒字の構成分析!C$38)</f>
        <v>
後期高齢者医療事業特別会計</v>
      </c>
      <c r="B32" s="172" t="e">
        <f>
IF(ROUND(VALUE(SUBSTITUTE(連結実質赤字比率に係る赤字・黒字の構成分析!F$38,"▲", "-")), 2) &lt; 0, ABS(ROUND(VALUE(SUBSTITUTE(連結実質赤字比率に係る赤字・黒字の構成分析!F$38,"▲", "-")), 2)), NA())</f>
        <v>
#N/A</v>
      </c>
      <c r="C32" s="172">
        <f>
IF(ROUND(VALUE(SUBSTITUTE(連結実質赤字比率に係る赤字・黒字の構成分析!F$38,"▲", "-")), 2) &gt;= 0, ABS(ROUND(VALUE(SUBSTITUTE(連結実質赤字比率に係る赤字・黒字の構成分析!F$38,"▲", "-")), 2)), NA())</f>
        <v>
0</v>
      </c>
      <c r="D32" s="172" t="e">
        <f>
IF(ROUND(VALUE(SUBSTITUTE(連結実質赤字比率に係る赤字・黒字の構成分析!G$38,"▲", "-")), 2) &lt; 0, ABS(ROUND(VALUE(SUBSTITUTE(連結実質赤字比率に係る赤字・黒字の構成分析!G$38,"▲", "-")), 2)), NA())</f>
        <v>
#N/A</v>
      </c>
      <c r="E32" s="172">
        <f>
IF(ROUND(VALUE(SUBSTITUTE(連結実質赤字比率に係る赤字・黒字の構成分析!G$38,"▲", "-")), 2) &gt;= 0, ABS(ROUND(VALUE(SUBSTITUTE(連結実質赤字比率に係る赤字・黒字の構成分析!G$38,"▲", "-")), 2)), NA())</f>
        <v>
0</v>
      </c>
      <c r="F32" s="172" t="e">
        <f>
IF(ROUND(VALUE(SUBSTITUTE(連結実質赤字比率に係る赤字・黒字の構成分析!H$38,"▲", "-")), 2) &lt; 0, ABS(ROUND(VALUE(SUBSTITUTE(連結実質赤字比率に係る赤字・黒字の構成分析!H$38,"▲", "-")), 2)), NA())</f>
        <v>
#N/A</v>
      </c>
      <c r="G32" s="172">
        <f>
IF(ROUND(VALUE(SUBSTITUTE(連結実質赤字比率に係る赤字・黒字の構成分析!H$38,"▲", "-")), 2) &gt;= 0, ABS(ROUND(VALUE(SUBSTITUTE(連結実質赤字比率に係る赤字・黒字の構成分析!H$38,"▲", "-")), 2)), NA())</f>
        <v>
0</v>
      </c>
      <c r="H32" s="172" t="e">
        <f>
IF(ROUND(VALUE(SUBSTITUTE(連結実質赤字比率に係る赤字・黒字の構成分析!I$38,"▲", "-")), 2) &lt; 0, ABS(ROUND(VALUE(SUBSTITUTE(連結実質赤字比率に係る赤字・黒字の構成分析!I$38,"▲", "-")), 2)), NA())</f>
        <v>
#N/A</v>
      </c>
      <c r="I32" s="172">
        <f>
IF(ROUND(VALUE(SUBSTITUTE(連結実質赤字比率に係る赤字・黒字の構成分析!I$38,"▲", "-")), 2) &gt;= 0, ABS(ROUND(VALUE(SUBSTITUTE(連結実質赤字比率に係る赤字・黒字の構成分析!I$38,"▲", "-")), 2)), NA())</f>
        <v>
0</v>
      </c>
      <c r="J32" s="172" t="e">
        <f>
IF(ROUND(VALUE(SUBSTITUTE(連結実質赤字比率に係る赤字・黒字の構成分析!J$38,"▲", "-")), 2) &lt; 0, ABS(ROUND(VALUE(SUBSTITUTE(連結実質赤字比率に係る赤字・黒字の構成分析!J$38,"▲", "-")), 2)), NA())</f>
        <v>
#N/A</v>
      </c>
      <c r="K32" s="172">
        <f>
IF(ROUND(VALUE(SUBSTITUTE(連結実質赤字比率に係る赤字・黒字の構成分析!J$38,"▲", "-")), 2) &gt;= 0, ABS(ROUND(VALUE(SUBSTITUTE(連結実質赤字比率に係る赤字・黒字の構成分析!J$38,"▲", "-")), 2)), NA())</f>
        <v>
0</v>
      </c>
    </row>
    <row r="33" spans="1:16" x14ac:dyDescent="0.2">
      <c r="A33" s="172" t="str">
        <f>
IF(連結実質赤字比率に係る赤字・黒字の構成分析!C$37="",NA(),連結実質赤字比率に係る赤字・黒字の構成分析!C$37)</f>
        <v>
駐車場事業特別会計</v>
      </c>
      <c r="B33" s="172" t="e">
        <f>
IF(ROUND(VALUE(SUBSTITUTE(連結実質赤字比率に係る赤字・黒字の構成分析!F$37,"▲", "-")), 2) &lt; 0, ABS(ROUND(VALUE(SUBSTITUTE(連結実質赤字比率に係る赤字・黒字の構成分析!F$37,"▲", "-")), 2)), NA())</f>
        <v>
#N/A</v>
      </c>
      <c r="C33" s="172">
        <f>
IF(ROUND(VALUE(SUBSTITUTE(連結実質赤字比率に係る赤字・黒字の構成分析!F$37,"▲", "-")), 2) &gt;= 0, ABS(ROUND(VALUE(SUBSTITUTE(連結実質赤字比率に係る赤字・黒字の構成分析!F$37,"▲", "-")), 2)), NA())</f>
        <v>
0</v>
      </c>
      <c r="D33" s="172" t="e">
        <f>
IF(ROUND(VALUE(SUBSTITUTE(連結実質赤字比率に係る赤字・黒字の構成分析!G$37,"▲", "-")), 2) &lt; 0, ABS(ROUND(VALUE(SUBSTITUTE(連結実質赤字比率に係る赤字・黒字の構成分析!G$37,"▲", "-")), 2)), NA())</f>
        <v>
#N/A</v>
      </c>
      <c r="E33" s="172">
        <f>
IF(ROUND(VALUE(SUBSTITUTE(連結実質赤字比率に係る赤字・黒字の構成分析!G$37,"▲", "-")), 2) &gt;= 0, ABS(ROUND(VALUE(SUBSTITUTE(連結実質赤字比率に係る赤字・黒字の構成分析!G$37,"▲", "-")), 2)), NA())</f>
        <v>
0</v>
      </c>
      <c r="F33" s="172" t="e">
        <f>
IF(ROUND(VALUE(SUBSTITUTE(連結実質赤字比率に係る赤字・黒字の構成分析!H$37,"▲", "-")), 2) &lt; 0, ABS(ROUND(VALUE(SUBSTITUTE(連結実質赤字比率に係る赤字・黒字の構成分析!H$37,"▲", "-")), 2)), NA())</f>
        <v>
#N/A</v>
      </c>
      <c r="G33" s="172">
        <f>
IF(ROUND(VALUE(SUBSTITUTE(連結実質赤字比率に係る赤字・黒字の構成分析!H$37,"▲", "-")), 2) &gt;= 0, ABS(ROUND(VALUE(SUBSTITUTE(連結実質赤字比率に係る赤字・黒字の構成分析!H$37,"▲", "-")), 2)), NA())</f>
        <v>
0</v>
      </c>
      <c r="H33" s="172" t="e">
        <f>
IF(ROUND(VALUE(SUBSTITUTE(連結実質赤字比率に係る赤字・黒字の構成分析!I$37,"▲", "-")), 2) &lt; 0, ABS(ROUND(VALUE(SUBSTITUTE(連結実質赤字比率に係る赤字・黒字の構成分析!I$37,"▲", "-")), 2)), NA())</f>
        <v>
#N/A</v>
      </c>
      <c r="I33" s="172">
        <f>
IF(ROUND(VALUE(SUBSTITUTE(連結実質赤字比率に係る赤字・黒字の構成分析!I$37,"▲", "-")), 2) &gt;= 0, ABS(ROUND(VALUE(SUBSTITUTE(連結実質赤字比率に係る赤字・黒字の構成分析!I$37,"▲", "-")), 2)), NA())</f>
        <v>
0</v>
      </c>
      <c r="J33" s="172" t="e">
        <f>
IF(ROUND(VALUE(SUBSTITUTE(連結実質赤字比率に係る赤字・黒字の構成分析!J$37,"▲", "-")), 2) &lt; 0, ABS(ROUND(VALUE(SUBSTITUTE(連結実質赤字比率に係る赤字・黒字の構成分析!J$37,"▲", "-")), 2)), NA())</f>
        <v>
#N/A</v>
      </c>
      <c r="K33" s="172">
        <f>
IF(ROUND(VALUE(SUBSTITUTE(連結実質赤字比率に係る赤字・黒字の構成分析!J$37,"▲", "-")), 2) &gt;= 0, ABS(ROUND(VALUE(SUBSTITUTE(連結実質赤字比率に係る赤字・黒字の構成分析!J$37,"▲", "-")), 2)), NA())</f>
        <v>
0</v>
      </c>
    </row>
    <row r="34" spans="1:16" x14ac:dyDescent="0.2">
      <c r="A34" s="172" t="str">
        <f>
IF(連結実質赤字比率に係る赤字・黒字の構成分析!C$36="",NA(),連結実質赤字比率に係る赤字・黒字の構成分析!C$36)</f>
        <v>
国民健康保険事業特別会計</v>
      </c>
      <c r="B34" s="172" t="e">
        <f>
IF(ROUND(VALUE(SUBSTITUTE(連結実質赤字比率に係る赤字・黒字の構成分析!F$36,"▲", "-")), 2) &lt; 0, ABS(ROUND(VALUE(SUBSTITUTE(連結実質赤字比率に係る赤字・黒字の構成分析!F$36,"▲", "-")), 2)), NA())</f>
        <v>
#N/A</v>
      </c>
      <c r="C34" s="172">
        <f>
IF(ROUND(VALUE(SUBSTITUTE(連結実質赤字比率に係る赤字・黒字の構成分析!F$36,"▲", "-")), 2) &gt;= 0, ABS(ROUND(VALUE(SUBSTITUTE(連結実質赤字比率に係る赤字・黒字の構成分析!F$36,"▲", "-")), 2)), NA())</f>
        <v>
0.57999999999999996</v>
      </c>
      <c r="D34" s="172" t="e">
        <f>
IF(ROUND(VALUE(SUBSTITUTE(連結実質赤字比率に係る赤字・黒字の構成分析!G$36,"▲", "-")), 2) &lt; 0, ABS(ROUND(VALUE(SUBSTITUTE(連結実質赤字比率に係る赤字・黒字の構成分析!G$36,"▲", "-")), 2)), NA())</f>
        <v>
#N/A</v>
      </c>
      <c r="E34" s="172">
        <f>
IF(ROUND(VALUE(SUBSTITUTE(連結実質赤字比率に係る赤字・黒字の構成分析!G$36,"▲", "-")), 2) &gt;= 0, ABS(ROUND(VALUE(SUBSTITUTE(連結実質赤字比率に係る赤字・黒字の構成分析!G$36,"▲", "-")), 2)), NA())</f>
        <v>
0.3</v>
      </c>
      <c r="F34" s="172" t="e">
        <f>
IF(ROUND(VALUE(SUBSTITUTE(連結実質赤字比率に係る赤字・黒字の構成分析!H$36,"▲", "-")), 2) &lt; 0, ABS(ROUND(VALUE(SUBSTITUTE(連結実質赤字比率に係る赤字・黒字の構成分析!H$36,"▲", "-")), 2)), NA())</f>
        <v>
#N/A</v>
      </c>
      <c r="G34" s="172">
        <f>
IF(ROUND(VALUE(SUBSTITUTE(連結実質赤字比率に係る赤字・黒字の構成分析!H$36,"▲", "-")), 2) &gt;= 0, ABS(ROUND(VALUE(SUBSTITUTE(連結実質赤字比率に係る赤字・黒字の構成分析!H$36,"▲", "-")), 2)), NA())</f>
        <v>
0.21</v>
      </c>
      <c r="H34" s="172" t="e">
        <f>
IF(ROUND(VALUE(SUBSTITUTE(連結実質赤字比率に係る赤字・黒字の構成分析!I$36,"▲", "-")), 2) &lt; 0, ABS(ROUND(VALUE(SUBSTITUTE(連結実質赤字比率に係る赤字・黒字の構成分析!I$36,"▲", "-")), 2)), NA())</f>
        <v>
#N/A</v>
      </c>
      <c r="I34" s="172">
        <f>
IF(ROUND(VALUE(SUBSTITUTE(連結実質赤字比率に係る赤字・黒字の構成分析!I$36,"▲", "-")), 2) &gt;= 0, ABS(ROUND(VALUE(SUBSTITUTE(連結実質赤字比率に係る赤字・黒字の構成分析!I$36,"▲", "-")), 2)), NA())</f>
        <v>
0.38</v>
      </c>
      <c r="J34" s="172" t="e">
        <f>
IF(ROUND(VALUE(SUBSTITUTE(連結実質赤字比率に係る赤字・黒字の構成分析!J$36,"▲", "-")), 2) &lt; 0, ABS(ROUND(VALUE(SUBSTITUTE(連結実質赤字比率に係る赤字・黒字の構成分析!J$36,"▲", "-")), 2)), NA())</f>
        <v>
#N/A</v>
      </c>
      <c r="K34" s="172">
        <f>
IF(ROUND(VALUE(SUBSTITUTE(連結実質赤字比率に係る赤字・黒字の構成分析!J$36,"▲", "-")), 2) &gt;= 0, ABS(ROUND(VALUE(SUBSTITUTE(連結実質赤字比率に係る赤字・黒字の構成分析!J$36,"▲", "-")), 2)), NA())</f>
        <v>
0.25</v>
      </c>
    </row>
    <row r="35" spans="1:16" x14ac:dyDescent="0.2">
      <c r="A35" s="172" t="str">
        <f>
IF(連結実質赤字比率に係る赤字・黒字の構成分析!C$35="",NA(),連結実質赤字比率に係る赤字・黒字の構成分析!C$35)</f>
        <v>
介護保険事業特別会計</v>
      </c>
      <c r="B35" s="172" t="e">
        <f>
IF(ROUND(VALUE(SUBSTITUTE(連結実質赤字比率に係る赤字・黒字の構成分析!F$35,"▲", "-")), 2) &lt; 0, ABS(ROUND(VALUE(SUBSTITUTE(連結実質赤字比率に係る赤字・黒字の構成分析!F$35,"▲", "-")), 2)), NA())</f>
        <v>
#N/A</v>
      </c>
      <c r="C35" s="172">
        <f>
IF(ROUND(VALUE(SUBSTITUTE(連結実質赤字比率に係る赤字・黒字の構成分析!F$35,"▲", "-")), 2) &gt;= 0, ABS(ROUND(VALUE(SUBSTITUTE(連結実質赤字比率に係る赤字・黒字の構成分析!F$35,"▲", "-")), 2)), NA())</f>
        <v>
0.76</v>
      </c>
      <c r="D35" s="172" t="e">
        <f>
IF(ROUND(VALUE(SUBSTITUTE(連結実質赤字比率に係る赤字・黒字の構成分析!G$35,"▲", "-")), 2) &lt; 0, ABS(ROUND(VALUE(SUBSTITUTE(連結実質赤字比率に係る赤字・黒字の構成分析!G$35,"▲", "-")), 2)), NA())</f>
        <v>
#N/A</v>
      </c>
      <c r="E35" s="172">
        <f>
IF(ROUND(VALUE(SUBSTITUTE(連結実質赤字比率に係る赤字・黒字の構成分析!G$35,"▲", "-")), 2) &gt;= 0, ABS(ROUND(VALUE(SUBSTITUTE(連結実質赤字比率に係る赤字・黒字の構成分析!G$35,"▲", "-")), 2)), NA())</f>
        <v>
0.62</v>
      </c>
      <c r="F35" s="172" t="e">
        <f>
IF(ROUND(VALUE(SUBSTITUTE(連結実質赤字比率に係る赤字・黒字の構成分析!H$35,"▲", "-")), 2) &lt; 0, ABS(ROUND(VALUE(SUBSTITUTE(連結実質赤字比率に係る赤字・黒字の構成分析!H$35,"▲", "-")), 2)), NA())</f>
        <v>
#N/A</v>
      </c>
      <c r="G35" s="172">
        <f>
IF(ROUND(VALUE(SUBSTITUTE(連結実質赤字比率に係る赤字・黒字の構成分析!H$35,"▲", "-")), 2) &gt;= 0, ABS(ROUND(VALUE(SUBSTITUTE(連結実質赤字比率に係る赤字・黒字の構成分析!H$35,"▲", "-")), 2)), NA())</f>
        <v>
0.4</v>
      </c>
      <c r="H35" s="172" t="e">
        <f>
IF(ROUND(VALUE(SUBSTITUTE(連結実質赤字比率に係る赤字・黒字の構成分析!I$35,"▲", "-")), 2) &lt; 0, ABS(ROUND(VALUE(SUBSTITUTE(連結実質赤字比率に係る赤字・黒字の構成分析!I$35,"▲", "-")), 2)), NA())</f>
        <v>
#N/A</v>
      </c>
      <c r="I35" s="172">
        <f>
IF(ROUND(VALUE(SUBSTITUTE(連結実質赤字比率に係る赤字・黒字の構成分析!I$35,"▲", "-")), 2) &gt;= 0, ABS(ROUND(VALUE(SUBSTITUTE(連結実質赤字比率に係る赤字・黒字の構成分析!I$35,"▲", "-")), 2)), NA())</f>
        <v>
0.77</v>
      </c>
      <c r="J35" s="172" t="e">
        <f>
IF(ROUND(VALUE(SUBSTITUTE(連結実質赤字比率に係る赤字・黒字の構成分析!J$35,"▲", "-")), 2) &lt; 0, ABS(ROUND(VALUE(SUBSTITUTE(連結実質赤字比率に係る赤字・黒字の構成分析!J$35,"▲", "-")), 2)), NA())</f>
        <v>
#N/A</v>
      </c>
      <c r="K35" s="172">
        <f>
IF(ROUND(VALUE(SUBSTITUTE(連結実質赤字比率に係る赤字・黒字の構成分析!J$35,"▲", "-")), 2) &gt;= 0, ABS(ROUND(VALUE(SUBSTITUTE(連結実質赤字比率に係る赤字・黒字の構成分析!J$35,"▲", "-")), 2)), NA())</f>
        <v>
0.32</v>
      </c>
    </row>
    <row r="36" spans="1:16" x14ac:dyDescent="0.2">
      <c r="A36" s="172" t="str">
        <f>
IF(連結実質赤字比率に係る赤字・黒字の構成分析!C$34="",NA(),連結実質赤字比率に係る赤字・黒字の構成分析!C$34)</f>
        <v>
一般会計</v>
      </c>
      <c r="B36" s="172" t="e">
        <f>
IF(ROUND(VALUE(SUBSTITUTE(連結実質赤字比率に係る赤字・黒字の構成分析!F$34,"▲", "-")), 2) &lt; 0, ABS(ROUND(VALUE(SUBSTITUTE(連結実質赤字比率に係る赤字・黒字の構成分析!F$34,"▲", "-")), 2)), NA())</f>
        <v>
#N/A</v>
      </c>
      <c r="C36" s="172">
        <f>
IF(ROUND(VALUE(SUBSTITUTE(連結実質赤字比率に係る赤字・黒字の構成分析!F$34,"▲", "-")), 2) &gt;= 0, ABS(ROUND(VALUE(SUBSTITUTE(連結実質赤字比率に係る赤字・黒字の構成分析!F$34,"▲", "-")), 2)), NA())</f>
        <v>
10.16</v>
      </c>
      <c r="D36" s="172" t="e">
        <f>
IF(ROUND(VALUE(SUBSTITUTE(連結実質赤字比率に係る赤字・黒字の構成分析!G$34,"▲", "-")), 2) &lt; 0, ABS(ROUND(VALUE(SUBSTITUTE(連結実質赤字比率に係る赤字・黒字の構成分析!G$34,"▲", "-")), 2)), NA())</f>
        <v>
#N/A</v>
      </c>
      <c r="E36" s="172">
        <f>
IF(ROUND(VALUE(SUBSTITUTE(連結実質赤字比率に係る赤字・黒字の構成分析!G$34,"▲", "-")), 2) &gt;= 0, ABS(ROUND(VALUE(SUBSTITUTE(連結実質赤字比率に係る赤字・黒字の構成分析!G$34,"▲", "-")), 2)), NA())</f>
        <v>
8.43</v>
      </c>
      <c r="F36" s="172" t="e">
        <f>
IF(ROUND(VALUE(SUBSTITUTE(連結実質赤字比率に係る赤字・黒字の構成分析!H$34,"▲", "-")), 2) &lt; 0, ABS(ROUND(VALUE(SUBSTITUTE(連結実質赤字比率に係る赤字・黒字の構成分析!H$34,"▲", "-")), 2)), NA())</f>
        <v>
#N/A</v>
      </c>
      <c r="G36" s="172">
        <f>
IF(ROUND(VALUE(SUBSTITUTE(連結実質赤字比率に係る赤字・黒字の構成分析!H$34,"▲", "-")), 2) &gt;= 0, ABS(ROUND(VALUE(SUBSTITUTE(連結実質赤字比率に係る赤字・黒字の構成分析!H$34,"▲", "-")), 2)), NA())</f>
        <v>
10.220000000000001</v>
      </c>
      <c r="H36" s="172" t="e">
        <f>
IF(ROUND(VALUE(SUBSTITUTE(連結実質赤字比率に係る赤字・黒字の構成分析!I$34,"▲", "-")), 2) &lt; 0, ABS(ROUND(VALUE(SUBSTITUTE(連結実質赤字比率に係る赤字・黒字の構成分析!I$34,"▲", "-")), 2)), NA())</f>
        <v>
#N/A</v>
      </c>
      <c r="I36" s="172">
        <f>
IF(ROUND(VALUE(SUBSTITUTE(連結実質赤字比率に係る赤字・黒字の構成分析!I$34,"▲", "-")), 2) &gt;= 0, ABS(ROUND(VALUE(SUBSTITUTE(連結実質赤字比率に係る赤字・黒字の構成分析!I$34,"▲", "-")), 2)), NA())</f>
        <v>
12.37</v>
      </c>
      <c r="J36" s="172" t="e">
        <f>
IF(ROUND(VALUE(SUBSTITUTE(連結実質赤字比率に係る赤字・黒字の構成分析!J$34,"▲", "-")), 2) &lt; 0, ABS(ROUND(VALUE(SUBSTITUTE(連結実質赤字比率に係る赤字・黒字の構成分析!J$34,"▲", "-")), 2)), NA())</f>
        <v>
#N/A</v>
      </c>
      <c r="K36" s="172">
        <f>
IF(ROUND(VALUE(SUBSTITUTE(連結実質赤字比率に係る赤字・黒字の構成分析!J$34,"▲", "-")), 2) &gt;= 0, ABS(ROUND(VALUE(SUBSTITUTE(連結実質赤字比率に係る赤字・黒字の構成分析!J$34,"▲", "-")), 2)), NA())</f>
        <v>
13.61</v>
      </c>
    </row>
    <row r="39" spans="1:16" x14ac:dyDescent="0.2">
      <c r="A39" s="141" t="s">
        <v>
60</v>
      </c>
    </row>
    <row r="40" spans="1:16" x14ac:dyDescent="0.2">
      <c r="A40" s="173"/>
      <c r="B40" s="173" t="str">
        <f>
'実質公債費比率（分子）の構造'!K$44</f>
        <v>
H29</v>
      </c>
      <c r="C40" s="173"/>
      <c r="D40" s="173"/>
      <c r="E40" s="173" t="str">
        <f>
'実質公債費比率（分子）の構造'!L$44</f>
        <v>
H30</v>
      </c>
      <c r="F40" s="173"/>
      <c r="G40" s="173"/>
      <c r="H40" s="173" t="str">
        <f>
'実質公債費比率（分子）の構造'!M$44</f>
        <v>
R01</v>
      </c>
      <c r="I40" s="173"/>
      <c r="J40" s="173"/>
      <c r="K40" s="173" t="str">
        <f>
'実質公債費比率（分子）の構造'!N$44</f>
        <v>
R02</v>
      </c>
      <c r="L40" s="173"/>
      <c r="M40" s="173"/>
      <c r="N40" s="173" t="str">
        <f>
'実質公債費比率（分子）の構造'!O$44</f>
        <v>
R03</v>
      </c>
      <c r="O40" s="173"/>
      <c r="P40" s="173"/>
    </row>
    <row r="41" spans="1:16" x14ac:dyDescent="0.2">
      <c r="A41" s="173"/>
      <c r="B41" s="173" t="s">
        <v>
61</v>
      </c>
      <c r="C41" s="173"/>
      <c r="D41" s="173" t="s">
        <v>
62</v>
      </c>
      <c r="E41" s="173" t="s">
        <v>
61</v>
      </c>
      <c r="F41" s="173"/>
      <c r="G41" s="173" t="s">
        <v>
62</v>
      </c>
      <c r="H41" s="173" t="s">
        <v>
61</v>
      </c>
      <c r="I41" s="173"/>
      <c r="J41" s="173" t="s">
        <v>
62</v>
      </c>
      <c r="K41" s="173" t="s">
        <v>
61</v>
      </c>
      <c r="L41" s="173"/>
      <c r="M41" s="173" t="s">
        <v>
62</v>
      </c>
      <c r="N41" s="173" t="s">
        <v>
61</v>
      </c>
      <c r="O41" s="173"/>
      <c r="P41" s="173" t="s">
        <v>
62</v>
      </c>
    </row>
    <row r="42" spans="1:16" x14ac:dyDescent="0.2">
      <c r="A42" s="173" t="s">
        <v>
63</v>
      </c>
      <c r="B42" s="173"/>
      <c r="C42" s="173"/>
      <c r="D42" s="173">
        <f>
'実質公債費比率（分子）の構造'!K$52</f>
        <v>
7933</v>
      </c>
      <c r="E42" s="173"/>
      <c r="F42" s="173"/>
      <c r="G42" s="173">
        <f>
'実質公債費比率（分子）の構造'!L$52</f>
        <v>
7110</v>
      </c>
      <c r="H42" s="173"/>
      <c r="I42" s="173"/>
      <c r="J42" s="173">
        <f>
'実質公債費比率（分子）の構造'!M$52</f>
        <v>
6952</v>
      </c>
      <c r="K42" s="173"/>
      <c r="L42" s="173"/>
      <c r="M42" s="173">
        <f>
'実質公債費比率（分子）の構造'!N$52</f>
        <v>
6836</v>
      </c>
      <c r="N42" s="173"/>
      <c r="O42" s="173"/>
      <c r="P42" s="173">
        <f>
'実質公債費比率（分子）の構造'!O$52</f>
        <v>
6625</v>
      </c>
    </row>
    <row r="43" spans="1:16" x14ac:dyDescent="0.2">
      <c r="A43" s="173" t="s">
        <v>
64</v>
      </c>
      <c r="B43" s="173" t="str">
        <f>
'実質公債費比率（分子）の構造'!K$51</f>
        <v>
-</v>
      </c>
      <c r="C43" s="173"/>
      <c r="D43" s="173"/>
      <c r="E43" s="173" t="str">
        <f>
'実質公債費比率（分子）の構造'!L$51</f>
        <v>
-</v>
      </c>
      <c r="F43" s="173"/>
      <c r="G43" s="173"/>
      <c r="H43" s="173" t="str">
        <f>
'実質公債費比率（分子）の構造'!M$51</f>
        <v>
-</v>
      </c>
      <c r="I43" s="173"/>
      <c r="J43" s="173"/>
      <c r="K43" s="173" t="str">
        <f>
'実質公債費比率（分子）の構造'!N$51</f>
        <v>
-</v>
      </c>
      <c r="L43" s="173"/>
      <c r="M43" s="173"/>
      <c r="N43" s="173" t="str">
        <f>
'実質公債費比率（分子）の構造'!O$51</f>
        <v>
-</v>
      </c>
      <c r="O43" s="173"/>
      <c r="P43" s="173"/>
    </row>
    <row r="44" spans="1:16" x14ac:dyDescent="0.2">
      <c r="A44" s="173" t="s">
        <v>
65</v>
      </c>
      <c r="B44" s="173">
        <f>
'実質公債費比率（分子）の構造'!K$50</f>
        <v>
4930</v>
      </c>
      <c r="C44" s="173"/>
      <c r="D44" s="173"/>
      <c r="E44" s="173">
        <f>
'実質公債費比率（分子）の構造'!L$50</f>
        <v>
2778</v>
      </c>
      <c r="F44" s="173"/>
      <c r="G44" s="173"/>
      <c r="H44" s="173">
        <f>
'実質公債費比率（分子）の構造'!M$50</f>
        <v>
1822</v>
      </c>
      <c r="I44" s="173"/>
      <c r="J44" s="173"/>
      <c r="K44" s="173">
        <f>
'実質公債費比率（分子）の構造'!N$50</f>
        <v>
6301</v>
      </c>
      <c r="L44" s="173"/>
      <c r="M44" s="173"/>
      <c r="N44" s="173">
        <f>
'実質公債費比率（分子）の構造'!O$50</f>
        <v>
2059</v>
      </c>
      <c r="O44" s="173"/>
      <c r="P44" s="173"/>
    </row>
    <row r="45" spans="1:16" x14ac:dyDescent="0.2">
      <c r="A45" s="173" t="s">
        <v>
66</v>
      </c>
      <c r="B45" s="173">
        <f>
'実質公債費比率（分子）の構造'!K$49</f>
        <v>
112</v>
      </c>
      <c r="C45" s="173"/>
      <c r="D45" s="173"/>
      <c r="E45" s="173">
        <f>
'実質公債費比率（分子）の構造'!L$49</f>
        <v>
122</v>
      </c>
      <c r="F45" s="173"/>
      <c r="G45" s="173"/>
      <c r="H45" s="173">
        <f>
'実質公債費比率（分子）の構造'!M$49</f>
        <v>
125</v>
      </c>
      <c r="I45" s="173"/>
      <c r="J45" s="173"/>
      <c r="K45" s="173">
        <f>
'実質公債費比率（分子）の構造'!N$49</f>
        <v>
138</v>
      </c>
      <c r="L45" s="173"/>
      <c r="M45" s="173"/>
      <c r="N45" s="173">
        <f>
'実質公債費比率（分子）の構造'!O$49</f>
        <v>
131</v>
      </c>
      <c r="O45" s="173"/>
      <c r="P45" s="173"/>
    </row>
    <row r="46" spans="1:16" x14ac:dyDescent="0.2">
      <c r="A46" s="173" t="s">
        <v>
67</v>
      </c>
      <c r="B46" s="173">
        <f>
'実質公債費比率（分子）の構造'!K$48</f>
        <v>
17</v>
      </c>
      <c r="C46" s="173"/>
      <c r="D46" s="173"/>
      <c r="E46" s="173">
        <f>
'実質公債費比率（分子）の構造'!L$48</f>
        <v>
16</v>
      </c>
      <c r="F46" s="173"/>
      <c r="G46" s="173"/>
      <c r="H46" s="173">
        <f>
'実質公債費比率（分子）の構造'!M$48</f>
        <v>
15</v>
      </c>
      <c r="I46" s="173"/>
      <c r="J46" s="173"/>
      <c r="K46" s="173">
        <f>
'実質公債費比率（分子）の構造'!N$48</f>
        <v>
13</v>
      </c>
      <c r="L46" s="173"/>
      <c r="M46" s="173"/>
      <c r="N46" s="173">
        <f>
'実質公債費比率（分子）の構造'!O$48</f>
        <v>
12</v>
      </c>
      <c r="O46" s="173"/>
      <c r="P46" s="173"/>
    </row>
    <row r="47" spans="1:16" x14ac:dyDescent="0.2">
      <c r="A47" s="173" t="s">
        <v>
68</v>
      </c>
      <c r="B47" s="173">
        <f>
'実質公債費比率（分子）の構造'!K$47</f>
        <v>
263</v>
      </c>
      <c r="C47" s="173"/>
      <c r="D47" s="173"/>
      <c r="E47" s="173">
        <f>
'実質公債費比率（分子）の構造'!L$47</f>
        <v>
107</v>
      </c>
      <c r="F47" s="173"/>
      <c r="G47" s="173"/>
      <c r="H47" s="173">
        <f>
'実質公債費比率（分子）の構造'!M$47</f>
        <v>
47</v>
      </c>
      <c r="I47" s="173"/>
      <c r="J47" s="173"/>
      <c r="K47" s="173">
        <f>
'実質公債費比率（分子）の構造'!N$47</f>
        <v>
86</v>
      </c>
      <c r="L47" s="173"/>
      <c r="M47" s="173"/>
      <c r="N47" s="173">
        <f>
'実質公債費比率（分子）の構造'!O$47</f>
        <v>
105</v>
      </c>
      <c r="O47" s="173"/>
      <c r="P47" s="173"/>
    </row>
    <row r="48" spans="1:16" x14ac:dyDescent="0.2">
      <c r="A48" s="173" t="s">
        <v>
69</v>
      </c>
      <c r="B48" s="173" t="str">
        <f>
'実質公債費比率（分子）の構造'!K$46</f>
        <v>
-</v>
      </c>
      <c r="C48" s="173"/>
      <c r="D48" s="173"/>
      <c r="E48" s="173" t="str">
        <f>
'実質公債費比率（分子）の構造'!L$46</f>
        <v>
-</v>
      </c>
      <c r="F48" s="173"/>
      <c r="G48" s="173"/>
      <c r="H48" s="173" t="str">
        <f>
'実質公債費比率（分子）の構造'!M$46</f>
        <v>
-</v>
      </c>
      <c r="I48" s="173"/>
      <c r="J48" s="173"/>
      <c r="K48" s="173" t="str">
        <f>
'実質公債費比率（分子）の構造'!N$46</f>
        <v>
-</v>
      </c>
      <c r="L48" s="173"/>
      <c r="M48" s="173"/>
      <c r="N48" s="173" t="str">
        <f>
'実質公債費比率（分子）の構造'!O$46</f>
        <v>
-</v>
      </c>
      <c r="O48" s="173"/>
      <c r="P48" s="173"/>
    </row>
    <row r="49" spans="1:16" x14ac:dyDescent="0.2">
      <c r="A49" s="173" t="s">
        <v>
70</v>
      </c>
      <c r="B49" s="173">
        <f>
'実質公債費比率（分子）の構造'!K$45</f>
        <v>
2437</v>
      </c>
      <c r="C49" s="173"/>
      <c r="D49" s="173"/>
      <c r="E49" s="173">
        <f>
'実質公債費比率（分子）の構造'!L$45</f>
        <v>
1746</v>
      </c>
      <c r="F49" s="173"/>
      <c r="G49" s="173"/>
      <c r="H49" s="173">
        <f>
'実質公債費比率（分子）の構造'!M$45</f>
        <v>
1045</v>
      </c>
      <c r="I49" s="173"/>
      <c r="J49" s="173"/>
      <c r="K49" s="173">
        <f>
'実質公債費比率（分子）の構造'!N$45</f>
        <v>
1070</v>
      </c>
      <c r="L49" s="173"/>
      <c r="M49" s="173"/>
      <c r="N49" s="173">
        <f>
'実質公債費比率（分子）の構造'!O$45</f>
        <v>
1094</v>
      </c>
      <c r="O49" s="173"/>
      <c r="P49" s="173"/>
    </row>
    <row r="50" spans="1:16" x14ac:dyDescent="0.2">
      <c r="A50" s="173" t="s">
        <v>
71</v>
      </c>
      <c r="B50" s="173" t="e">
        <f>
NA()</f>
        <v>
#N/A</v>
      </c>
      <c r="C50" s="173">
        <f>
IF(ISNUMBER('実質公債費比率（分子）の構造'!K$53),'実質公債費比率（分子）の構造'!K$53,NA())</f>
        <v>
-174</v>
      </c>
      <c r="D50" s="173" t="e">
        <f>
NA()</f>
        <v>
#N/A</v>
      </c>
      <c r="E50" s="173" t="e">
        <f>
NA()</f>
        <v>
#N/A</v>
      </c>
      <c r="F50" s="173">
        <f>
IF(ISNUMBER('実質公債費比率（分子）の構造'!L$53),'実質公債費比率（分子）の構造'!L$53,NA())</f>
        <v>
-2341</v>
      </c>
      <c r="G50" s="173" t="e">
        <f>
NA()</f>
        <v>
#N/A</v>
      </c>
      <c r="H50" s="173" t="e">
        <f>
NA()</f>
        <v>
#N/A</v>
      </c>
      <c r="I50" s="173">
        <f>
IF(ISNUMBER('実質公債費比率（分子）の構造'!M$53),'実質公債費比率（分子）の構造'!M$53,NA())</f>
        <v>
-3898</v>
      </c>
      <c r="J50" s="173" t="e">
        <f>
NA()</f>
        <v>
#N/A</v>
      </c>
      <c r="K50" s="173" t="e">
        <f>
NA()</f>
        <v>
#N/A</v>
      </c>
      <c r="L50" s="173">
        <f>
IF(ISNUMBER('実質公債費比率（分子）の構造'!N$53),'実質公債費比率（分子）の構造'!N$53,NA())</f>
        <v>
772</v>
      </c>
      <c r="M50" s="173" t="e">
        <f>
NA()</f>
        <v>
#N/A</v>
      </c>
      <c r="N50" s="173" t="e">
        <f>
NA()</f>
        <v>
#N/A</v>
      </c>
      <c r="O50" s="173">
        <f>
IF(ISNUMBER('実質公債費比率（分子）の構造'!O$53),'実質公債費比率（分子）の構造'!O$53,NA())</f>
        <v>
-3224</v>
      </c>
      <c r="P50" s="173" t="e">
        <f>
NA()</f>
        <v>
#N/A</v>
      </c>
    </row>
    <row r="53" spans="1:16" x14ac:dyDescent="0.2">
      <c r="A53" s="141" t="s">
        <v>
72</v>
      </c>
    </row>
    <row r="54" spans="1:16" x14ac:dyDescent="0.2">
      <c r="A54" s="172"/>
      <c r="B54" s="172" t="str">
        <f>
'将来負担比率（分子）の構造'!I$40</f>
        <v>
H29</v>
      </c>
      <c r="C54" s="172"/>
      <c r="D54" s="172"/>
      <c r="E54" s="172" t="str">
        <f>
'将来負担比率（分子）の構造'!J$40</f>
        <v>
H30</v>
      </c>
      <c r="F54" s="172"/>
      <c r="G54" s="172"/>
      <c r="H54" s="172" t="str">
        <f>
'将来負担比率（分子）の構造'!K$40</f>
        <v>
R01</v>
      </c>
      <c r="I54" s="172"/>
      <c r="J54" s="172"/>
      <c r="K54" s="172" t="str">
        <f>
'将来負担比率（分子）の構造'!L$40</f>
        <v>
R02</v>
      </c>
      <c r="L54" s="172"/>
      <c r="M54" s="172"/>
      <c r="N54" s="172" t="str">
        <f>
'将来負担比率（分子）の構造'!M$40</f>
        <v>
R03</v>
      </c>
      <c r="O54" s="172"/>
      <c r="P54" s="172"/>
    </row>
    <row r="55" spans="1:16" x14ac:dyDescent="0.2">
      <c r="A55" s="172"/>
      <c r="B55" s="172" t="s">
        <v>
73</v>
      </c>
      <c r="C55" s="172"/>
      <c r="D55" s="172" t="s">
        <v>
74</v>
      </c>
      <c r="E55" s="172" t="s">
        <v>
73</v>
      </c>
      <c r="F55" s="172"/>
      <c r="G55" s="172" t="s">
        <v>
74</v>
      </c>
      <c r="H55" s="172" t="s">
        <v>
73</v>
      </c>
      <c r="I55" s="172"/>
      <c r="J55" s="172" t="s">
        <v>
74</v>
      </c>
      <c r="K55" s="172" t="s">
        <v>
73</v>
      </c>
      <c r="L55" s="172"/>
      <c r="M55" s="172" t="s">
        <v>
74</v>
      </c>
      <c r="N55" s="172" t="s">
        <v>
73</v>
      </c>
      <c r="O55" s="172"/>
      <c r="P55" s="172" t="s">
        <v>
74</v>
      </c>
    </row>
    <row r="56" spans="1:16" x14ac:dyDescent="0.2">
      <c r="A56" s="172" t="s">
        <v>
43</v>
      </c>
      <c r="B56" s="172"/>
      <c r="C56" s="172"/>
      <c r="D56" s="172">
        <f>
'将来負担比率（分子）の構造'!I$52</f>
        <v>
72222</v>
      </c>
      <c r="E56" s="172"/>
      <c r="F56" s="172"/>
      <c r="G56" s="172">
        <f>
'将来負担比率（分子）の構造'!J$52</f>
        <v>
65620</v>
      </c>
      <c r="H56" s="172"/>
      <c r="I56" s="172"/>
      <c r="J56" s="172">
        <f>
'将来負担比率（分子）の構造'!K$52</f>
        <v>
59578</v>
      </c>
      <c r="K56" s="172"/>
      <c r="L56" s="172"/>
      <c r="M56" s="172">
        <f>
'将来負担比率（分子）の構造'!L$52</f>
        <v>
54514</v>
      </c>
      <c r="N56" s="172"/>
      <c r="O56" s="172"/>
      <c r="P56" s="172">
        <f>
'将来負担比率（分子）の構造'!M$52</f>
        <v>
52349</v>
      </c>
    </row>
    <row r="57" spans="1:16" x14ac:dyDescent="0.2">
      <c r="A57" s="172" t="s">
        <v>
42</v>
      </c>
      <c r="B57" s="172"/>
      <c r="C57" s="172"/>
      <c r="D57" s="172">
        <f>
'将来負担比率（分子）の構造'!I$51</f>
        <v>
6995</v>
      </c>
      <c r="E57" s="172"/>
      <c r="F57" s="172"/>
      <c r="G57" s="172">
        <f>
'将来負担比率（分子）の構造'!J$51</f>
        <v>
7016</v>
      </c>
      <c r="H57" s="172"/>
      <c r="I57" s="172"/>
      <c r="J57" s="172">
        <f>
'将来負担比率（分子）の構造'!K$51</f>
        <v>
6916</v>
      </c>
      <c r="K57" s="172"/>
      <c r="L57" s="172"/>
      <c r="M57" s="172">
        <f>
'将来負担比率（分子）の構造'!L$51</f>
        <v>
6991</v>
      </c>
      <c r="N57" s="172"/>
      <c r="O57" s="172"/>
      <c r="P57" s="172">
        <f>
'将来負担比率（分子）の構造'!M$51</f>
        <v>
3282</v>
      </c>
    </row>
    <row r="58" spans="1:16" x14ac:dyDescent="0.2">
      <c r="A58" s="172" t="s">
        <v>
41</v>
      </c>
      <c r="B58" s="172"/>
      <c r="C58" s="172"/>
      <c r="D58" s="172">
        <f>
'将来負担比率（分子）の構造'!I$50</f>
        <v>
121023</v>
      </c>
      <c r="E58" s="172"/>
      <c r="F58" s="172"/>
      <c r="G58" s="172">
        <f>
'将来負担比率（分子）の構造'!J$50</f>
        <v>
130516</v>
      </c>
      <c r="H58" s="172"/>
      <c r="I58" s="172"/>
      <c r="J58" s="172">
        <f>
'将来負担比率（分子）の構造'!K$50</f>
        <v>
136736</v>
      </c>
      <c r="K58" s="172"/>
      <c r="L58" s="172"/>
      <c r="M58" s="172">
        <f>
'将来負担比率（分子）の構造'!L$50</f>
        <v>
134016</v>
      </c>
      <c r="N58" s="172"/>
      <c r="O58" s="172"/>
      <c r="P58" s="172">
        <f>
'将来負担比率（分子）の構造'!M$50</f>
        <v>
137624</v>
      </c>
    </row>
    <row r="59" spans="1:16" x14ac:dyDescent="0.2">
      <c r="A59" s="172" t="s">
        <v>
39</v>
      </c>
      <c r="B59" s="172" t="str">
        <f>
'将来負担比率（分子）の構造'!I$49</f>
        <v>
-</v>
      </c>
      <c r="C59" s="172"/>
      <c r="D59" s="172"/>
      <c r="E59" s="172" t="str">
        <f>
'将来負担比率（分子）の構造'!J$49</f>
        <v>
-</v>
      </c>
      <c r="F59" s="172"/>
      <c r="G59" s="172"/>
      <c r="H59" s="172" t="str">
        <f>
'将来負担比率（分子）の構造'!K$49</f>
        <v>
-</v>
      </c>
      <c r="I59" s="172"/>
      <c r="J59" s="172"/>
      <c r="K59" s="172" t="str">
        <f>
'将来負担比率（分子）の構造'!L$49</f>
        <v>
-</v>
      </c>
      <c r="L59" s="172"/>
      <c r="M59" s="172"/>
      <c r="N59" s="172" t="str">
        <f>
'将来負担比率（分子）の構造'!M$49</f>
        <v>
-</v>
      </c>
      <c r="O59" s="172"/>
      <c r="P59" s="172"/>
    </row>
    <row r="60" spans="1:16" x14ac:dyDescent="0.2">
      <c r="A60" s="172" t="s">
        <v>
38</v>
      </c>
      <c r="B60" s="172" t="str">
        <f>
'将来負担比率（分子）の構造'!I$48</f>
        <v>
-</v>
      </c>
      <c r="C60" s="172"/>
      <c r="D60" s="172"/>
      <c r="E60" s="172" t="str">
        <f>
'将来負担比率（分子）の構造'!J$48</f>
        <v>
-</v>
      </c>
      <c r="F60" s="172"/>
      <c r="G60" s="172"/>
      <c r="H60" s="172" t="str">
        <f>
'将来負担比率（分子）の構造'!K$48</f>
        <v>
-</v>
      </c>
      <c r="I60" s="172"/>
      <c r="J60" s="172"/>
      <c r="K60" s="172" t="str">
        <f>
'将来負担比率（分子）の構造'!L$48</f>
        <v>
-</v>
      </c>
      <c r="L60" s="172"/>
      <c r="M60" s="172"/>
      <c r="N60" s="172" t="str">
        <f>
'将来負担比率（分子）の構造'!M$48</f>
        <v>
-</v>
      </c>
      <c r="O60" s="172"/>
      <c r="P60" s="172"/>
    </row>
    <row r="61" spans="1:16" x14ac:dyDescent="0.2">
      <c r="A61" s="172" t="s">
        <v>
36</v>
      </c>
      <c r="B61" s="172" t="str">
        <f>
'将来負担比率（分子）の構造'!I$46</f>
        <v>
-</v>
      </c>
      <c r="C61" s="172"/>
      <c r="D61" s="172"/>
      <c r="E61" s="172" t="str">
        <f>
'将来負担比率（分子）の構造'!J$46</f>
        <v>
-</v>
      </c>
      <c r="F61" s="172"/>
      <c r="G61" s="172"/>
      <c r="H61" s="172" t="str">
        <f>
'将来負担比率（分子）の構造'!K$46</f>
        <v>
-</v>
      </c>
      <c r="I61" s="172"/>
      <c r="J61" s="172"/>
      <c r="K61" s="172" t="str">
        <f>
'将来負担比率（分子）の構造'!L$46</f>
        <v>
-</v>
      </c>
      <c r="L61" s="172"/>
      <c r="M61" s="172"/>
      <c r="N61" s="172" t="str">
        <f>
'将来負担比率（分子）の構造'!M$46</f>
        <v>
-</v>
      </c>
      <c r="O61" s="172"/>
      <c r="P61" s="172"/>
    </row>
    <row r="62" spans="1:16" x14ac:dyDescent="0.2">
      <c r="A62" s="172" t="s">
        <v>
35</v>
      </c>
      <c r="B62" s="172">
        <f>
'将来負担比率（分子）の構造'!I$45</f>
        <v>
20572</v>
      </c>
      <c r="C62" s="172"/>
      <c r="D62" s="172"/>
      <c r="E62" s="172">
        <f>
'将来負担比率（分子）の構造'!J$45</f>
        <v>
19930</v>
      </c>
      <c r="F62" s="172"/>
      <c r="G62" s="172"/>
      <c r="H62" s="172">
        <f>
'将来負担比率（分子）の構造'!K$45</f>
        <v>
17970</v>
      </c>
      <c r="I62" s="172"/>
      <c r="J62" s="172"/>
      <c r="K62" s="172">
        <f>
'将来負担比率（分子）の構造'!L$45</f>
        <v>
17301</v>
      </c>
      <c r="L62" s="172"/>
      <c r="M62" s="172"/>
      <c r="N62" s="172">
        <f>
'将来負担比率（分子）の構造'!M$45</f>
        <v>
17024</v>
      </c>
      <c r="O62" s="172"/>
      <c r="P62" s="172"/>
    </row>
    <row r="63" spans="1:16" x14ac:dyDescent="0.2">
      <c r="A63" s="172" t="s">
        <v>
34</v>
      </c>
      <c r="B63" s="172">
        <f>
'将来負担比率（分子）の構造'!I$44</f>
        <v>
1521</v>
      </c>
      <c r="C63" s="172"/>
      <c r="D63" s="172"/>
      <c r="E63" s="172">
        <f>
'将来負担比率（分子）の構造'!J$44</f>
        <v>
1504</v>
      </c>
      <c r="F63" s="172"/>
      <c r="G63" s="172"/>
      <c r="H63" s="172">
        <f>
'将来負担比率（分子）の構造'!K$44</f>
        <v>
1570</v>
      </c>
      <c r="I63" s="172"/>
      <c r="J63" s="172"/>
      <c r="K63" s="172">
        <f>
'将来負担比率（分子）の構造'!L$44</f>
        <v>
1846</v>
      </c>
      <c r="L63" s="172"/>
      <c r="M63" s="172"/>
      <c r="N63" s="172">
        <f>
'将来負担比率（分子）の構造'!M$44</f>
        <v>
2017</v>
      </c>
      <c r="O63" s="172"/>
      <c r="P63" s="172"/>
    </row>
    <row r="64" spans="1:16" x14ac:dyDescent="0.2">
      <c r="A64" s="172" t="s">
        <v>
33</v>
      </c>
      <c r="B64" s="172">
        <f>
'将来負担比率（分子）の構造'!I$43</f>
        <v>
147</v>
      </c>
      <c r="C64" s="172"/>
      <c r="D64" s="172"/>
      <c r="E64" s="172">
        <f>
'将来負担比率（分子）の構造'!J$43</f>
        <v>
169</v>
      </c>
      <c r="F64" s="172"/>
      <c r="G64" s="172"/>
      <c r="H64" s="172">
        <f>
'将来負担比率（分子）の構造'!K$43</f>
        <v>
144</v>
      </c>
      <c r="I64" s="172"/>
      <c r="J64" s="172"/>
      <c r="K64" s="172">
        <f>
'将来負担比率（分子）の構造'!L$43</f>
        <v>
121</v>
      </c>
      <c r="L64" s="172"/>
      <c r="M64" s="172"/>
      <c r="N64" s="172">
        <f>
'将来負担比率（分子）の構造'!M$43</f>
        <v>
100</v>
      </c>
      <c r="O64" s="172"/>
      <c r="P64" s="172"/>
    </row>
    <row r="65" spans="1:16" x14ac:dyDescent="0.2">
      <c r="A65" s="172" t="s">
        <v>
32</v>
      </c>
      <c r="B65" s="172">
        <f>
'将来負担比率（分子）の構造'!I$42</f>
        <v>
12726</v>
      </c>
      <c r="C65" s="172"/>
      <c r="D65" s="172"/>
      <c r="E65" s="172">
        <f>
'将来負担比率（分子）の構造'!J$42</f>
        <v>
12636</v>
      </c>
      <c r="F65" s="172"/>
      <c r="G65" s="172"/>
      <c r="H65" s="172">
        <f>
'将来負担比率（分子）の構造'!K$42</f>
        <v>
13148</v>
      </c>
      <c r="I65" s="172"/>
      <c r="J65" s="172"/>
      <c r="K65" s="172">
        <f>
'将来負担比率（分子）の構造'!L$42</f>
        <v>
8286</v>
      </c>
      <c r="L65" s="172"/>
      <c r="M65" s="172"/>
      <c r="N65" s="172">
        <f>
'将来負担比率（分子）の構造'!M$42</f>
        <v>
8447</v>
      </c>
      <c r="O65" s="172"/>
      <c r="P65" s="172"/>
    </row>
    <row r="66" spans="1:16" x14ac:dyDescent="0.2">
      <c r="A66" s="172" t="s">
        <v>
31</v>
      </c>
      <c r="B66" s="172">
        <f>
'将来負担比率（分子）の構造'!I$41</f>
        <v>
15576</v>
      </c>
      <c r="C66" s="172"/>
      <c r="D66" s="172"/>
      <c r="E66" s="172">
        <f>
'将来負担比率（分子）の構造'!J$41</f>
        <v>
14013</v>
      </c>
      <c r="F66" s="172"/>
      <c r="G66" s="172"/>
      <c r="H66" s="172">
        <f>
'将来負担比率（分子）の構造'!K$41</f>
        <v>
14401</v>
      </c>
      <c r="I66" s="172"/>
      <c r="J66" s="172"/>
      <c r="K66" s="172">
        <f>
'将来負担比率（分子）の構造'!L$41</f>
        <v>
15147</v>
      </c>
      <c r="L66" s="172"/>
      <c r="M66" s="172"/>
      <c r="N66" s="172">
        <f>
'将来負担比率（分子）の構造'!M$41</f>
        <v>
14093</v>
      </c>
      <c r="O66" s="172"/>
      <c r="P66" s="172"/>
    </row>
    <row r="67" spans="1:16" x14ac:dyDescent="0.2">
      <c r="A67" s="172" t="s">
        <v>
75</v>
      </c>
      <c r="B67" s="172" t="e">
        <f>
NA()</f>
        <v>
#N/A</v>
      </c>
      <c r="C67" s="172">
        <f>
IF(ISNUMBER('将来負担比率（分子）の構造'!I$53), IF('将来負担比率（分子）の構造'!I$53 &lt; 0, 0, '将来負担比率（分子）の構造'!I$53), NA())</f>
        <v>
0</v>
      </c>
      <c r="D67" s="172" t="e">
        <f>
NA()</f>
        <v>
#N/A</v>
      </c>
      <c r="E67" s="172" t="e">
        <f>
NA()</f>
        <v>
#N/A</v>
      </c>
      <c r="F67" s="172">
        <f>
IF(ISNUMBER('将来負担比率（分子）の構造'!J$53), IF('将来負担比率（分子）の構造'!J$53 &lt; 0, 0, '将来負担比率（分子）の構造'!J$53), NA())</f>
        <v>
0</v>
      </c>
      <c r="G67" s="172" t="e">
        <f>
NA()</f>
        <v>
#N/A</v>
      </c>
      <c r="H67" s="172" t="e">
        <f>
NA()</f>
        <v>
#N/A</v>
      </c>
      <c r="I67" s="172">
        <f>
IF(ISNUMBER('将来負担比率（分子）の構造'!K$53), IF('将来負担比率（分子）の構造'!K$53 &lt; 0, 0, '将来負担比率（分子）の構造'!K$53), NA())</f>
        <v>
0</v>
      </c>
      <c r="J67" s="172" t="e">
        <f>
NA()</f>
        <v>
#N/A</v>
      </c>
      <c r="K67" s="172" t="e">
        <f>
NA()</f>
        <v>
#N/A</v>
      </c>
      <c r="L67" s="172">
        <f>
IF(ISNUMBER('将来負担比率（分子）の構造'!L$53), IF('将来負担比率（分子）の構造'!L$53 &lt; 0, 0, '将来負担比率（分子）の構造'!L$53), NA())</f>
        <v>
0</v>
      </c>
      <c r="M67" s="172" t="e">
        <f>
NA()</f>
        <v>
#N/A</v>
      </c>
      <c r="N67" s="172" t="e">
        <f>
NA()</f>
        <v>
#N/A</v>
      </c>
      <c r="O67" s="172">
        <f>
IF(ISNUMBER('将来負担比率（分子）の構造'!M$53), IF('将来負担比率（分子）の構造'!M$53 &lt; 0, 0, '将来負担比率（分子）の構造'!M$53), NA())</f>
        <v>
0</v>
      </c>
      <c r="P67" s="172" t="e">
        <f>
NA()</f>
        <v>
#N/A</v>
      </c>
    </row>
    <row r="70" spans="1:16" x14ac:dyDescent="0.2">
      <c r="A70" s="174" t="s">
        <v>
76</v>
      </c>
      <c r="B70" s="174"/>
      <c r="C70" s="174"/>
      <c r="D70" s="174"/>
      <c r="E70" s="174"/>
      <c r="F70" s="174"/>
    </row>
    <row r="71" spans="1:16" x14ac:dyDescent="0.2">
      <c r="A71" s="175"/>
      <c r="B71" s="175" t="str">
        <f>
基金残高に係る経年分析!F54</f>
        <v>
R01</v>
      </c>
      <c r="C71" s="175" t="str">
        <f>
基金残高に係る経年分析!G54</f>
        <v>
R02</v>
      </c>
      <c r="D71" s="175" t="str">
        <f>
基金残高に係る経年分析!H54</f>
        <v>
R03</v>
      </c>
    </row>
    <row r="72" spans="1:16" x14ac:dyDescent="0.2">
      <c r="A72" s="175" t="s">
        <v>
77</v>
      </c>
      <c r="B72" s="176">
        <f>
基金残高に係る経年分析!F55</f>
        <v>
14644</v>
      </c>
      <c r="C72" s="176">
        <f>
基金残高に係る経年分析!G55</f>
        <v>
23642</v>
      </c>
      <c r="D72" s="176">
        <f>
基金残高に係る経年分析!H55</f>
        <v>
22794</v>
      </c>
    </row>
    <row r="73" spans="1:16" x14ac:dyDescent="0.2">
      <c r="A73" s="175" t="s">
        <v>
78</v>
      </c>
      <c r="B73" s="176">
        <f>
基金残高に係る経年分析!F56</f>
        <v>
351</v>
      </c>
      <c r="C73" s="176">
        <f>
基金残高に係る経年分析!G56</f>
        <v>
298</v>
      </c>
      <c r="D73" s="176">
        <f>
基金残高に係る経年分析!H56</f>
        <v>
279</v>
      </c>
    </row>
    <row r="74" spans="1:16" x14ac:dyDescent="0.2">
      <c r="A74" s="175" t="s">
        <v>
79</v>
      </c>
      <c r="B74" s="176">
        <f>
基金残高に係る経年分析!F57</f>
        <v>
115216</v>
      </c>
      <c r="C74" s="176">
        <f>
基金残高に係る経年分析!G57</f>
        <v>
103437</v>
      </c>
      <c r="D74" s="176">
        <f>
基金残高に係る経年分析!H57</f>
        <v>
105698</v>
      </c>
    </row>
  </sheetData>
  <sheetProtection algorithmName="SHA-512" hashValue="b+czoqoKo6NHzBh10lvl+bEPKheC1YucBxKfRbrFbSoenqc9gAr65ZX83Z9XqVSwd9zZIYggQJonOC/tEctChQ==" saltValue="l7lls63wJJl9wio4SBX3Z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CR36" sqref="CR36:CY36"/>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
214</v>
      </c>
      <c r="DI1" s="746"/>
      <c r="DJ1" s="746"/>
      <c r="DK1" s="746"/>
      <c r="DL1" s="746"/>
      <c r="DM1" s="746"/>
      <c r="DN1" s="747"/>
      <c r="DO1" s="212"/>
      <c r="DP1" s="745" t="s">
        <v>
215</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
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
217</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
218</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
219</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
1</v>
      </c>
      <c r="C4" s="688"/>
      <c r="D4" s="688"/>
      <c r="E4" s="688"/>
      <c r="F4" s="688"/>
      <c r="G4" s="688"/>
      <c r="H4" s="688"/>
      <c r="I4" s="688"/>
      <c r="J4" s="688"/>
      <c r="K4" s="688"/>
      <c r="L4" s="688"/>
      <c r="M4" s="688"/>
      <c r="N4" s="688"/>
      <c r="O4" s="688"/>
      <c r="P4" s="688"/>
      <c r="Q4" s="689"/>
      <c r="R4" s="687" t="s">
        <v>
220</v>
      </c>
      <c r="S4" s="688"/>
      <c r="T4" s="688"/>
      <c r="U4" s="688"/>
      <c r="V4" s="688"/>
      <c r="W4" s="688"/>
      <c r="X4" s="688"/>
      <c r="Y4" s="689"/>
      <c r="Z4" s="687" t="s">
        <v>
221</v>
      </c>
      <c r="AA4" s="688"/>
      <c r="AB4" s="688"/>
      <c r="AC4" s="689"/>
      <c r="AD4" s="687" t="s">
        <v>
222</v>
      </c>
      <c r="AE4" s="688"/>
      <c r="AF4" s="688"/>
      <c r="AG4" s="688"/>
      <c r="AH4" s="688"/>
      <c r="AI4" s="688"/>
      <c r="AJ4" s="688"/>
      <c r="AK4" s="689"/>
      <c r="AL4" s="687" t="s">
        <v>
221</v>
      </c>
      <c r="AM4" s="688"/>
      <c r="AN4" s="688"/>
      <c r="AO4" s="689"/>
      <c r="AP4" s="748" t="s">
        <v>
223</v>
      </c>
      <c r="AQ4" s="748"/>
      <c r="AR4" s="748"/>
      <c r="AS4" s="748"/>
      <c r="AT4" s="748"/>
      <c r="AU4" s="748"/>
      <c r="AV4" s="748"/>
      <c r="AW4" s="748"/>
      <c r="AX4" s="748"/>
      <c r="AY4" s="748"/>
      <c r="AZ4" s="748"/>
      <c r="BA4" s="748"/>
      <c r="BB4" s="748"/>
      <c r="BC4" s="748"/>
      <c r="BD4" s="748"/>
      <c r="BE4" s="748"/>
      <c r="BF4" s="748"/>
      <c r="BG4" s="748" t="s">
        <v>
224</v>
      </c>
      <c r="BH4" s="748"/>
      <c r="BI4" s="748"/>
      <c r="BJ4" s="748"/>
      <c r="BK4" s="748"/>
      <c r="BL4" s="748"/>
      <c r="BM4" s="748"/>
      <c r="BN4" s="748"/>
      <c r="BO4" s="748" t="s">
        <v>
221</v>
      </c>
      <c r="BP4" s="748"/>
      <c r="BQ4" s="748"/>
      <c r="BR4" s="748"/>
      <c r="BS4" s="748" t="s">
        <v>
225</v>
      </c>
      <c r="BT4" s="748"/>
      <c r="BU4" s="748"/>
      <c r="BV4" s="748"/>
      <c r="BW4" s="748"/>
      <c r="BX4" s="748"/>
      <c r="BY4" s="748"/>
      <c r="BZ4" s="748"/>
      <c r="CA4" s="748"/>
      <c r="CB4" s="748"/>
      <c r="CD4" s="730" t="s">
        <v>
226</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5" t="s">
        <v>
227</v>
      </c>
      <c r="C5" s="696"/>
      <c r="D5" s="696"/>
      <c r="E5" s="696"/>
      <c r="F5" s="696"/>
      <c r="G5" s="696"/>
      <c r="H5" s="696"/>
      <c r="I5" s="696"/>
      <c r="J5" s="696"/>
      <c r="K5" s="696"/>
      <c r="L5" s="696"/>
      <c r="M5" s="696"/>
      <c r="N5" s="696"/>
      <c r="O5" s="696"/>
      <c r="P5" s="696"/>
      <c r="Q5" s="697"/>
      <c r="R5" s="681">
        <v>
35201117</v>
      </c>
      <c r="S5" s="682"/>
      <c r="T5" s="682"/>
      <c r="U5" s="682"/>
      <c r="V5" s="682"/>
      <c r="W5" s="682"/>
      <c r="X5" s="682"/>
      <c r="Y5" s="725"/>
      <c r="Z5" s="743">
        <v>
14.8</v>
      </c>
      <c r="AA5" s="743"/>
      <c r="AB5" s="743"/>
      <c r="AC5" s="743"/>
      <c r="AD5" s="744">
        <v>
35201117</v>
      </c>
      <c r="AE5" s="744"/>
      <c r="AF5" s="744"/>
      <c r="AG5" s="744"/>
      <c r="AH5" s="744"/>
      <c r="AI5" s="744"/>
      <c r="AJ5" s="744"/>
      <c r="AK5" s="744"/>
      <c r="AL5" s="726">
        <v>
28.1</v>
      </c>
      <c r="AM5" s="700"/>
      <c r="AN5" s="700"/>
      <c r="AO5" s="727"/>
      <c r="AP5" s="695" t="s">
        <v>
228</v>
      </c>
      <c r="AQ5" s="696"/>
      <c r="AR5" s="696"/>
      <c r="AS5" s="696"/>
      <c r="AT5" s="696"/>
      <c r="AU5" s="696"/>
      <c r="AV5" s="696"/>
      <c r="AW5" s="696"/>
      <c r="AX5" s="696"/>
      <c r="AY5" s="696"/>
      <c r="AZ5" s="696"/>
      <c r="BA5" s="696"/>
      <c r="BB5" s="696"/>
      <c r="BC5" s="696"/>
      <c r="BD5" s="696"/>
      <c r="BE5" s="696"/>
      <c r="BF5" s="697"/>
      <c r="BG5" s="628">
        <v>
35196903</v>
      </c>
      <c r="BH5" s="629"/>
      <c r="BI5" s="629"/>
      <c r="BJ5" s="629"/>
      <c r="BK5" s="629"/>
      <c r="BL5" s="629"/>
      <c r="BM5" s="629"/>
      <c r="BN5" s="630"/>
      <c r="BO5" s="655">
        <v>
100</v>
      </c>
      <c r="BP5" s="655"/>
      <c r="BQ5" s="655"/>
      <c r="BR5" s="655"/>
      <c r="BS5" s="656" t="s">
        <v>
139</v>
      </c>
      <c r="BT5" s="656"/>
      <c r="BU5" s="656"/>
      <c r="BV5" s="656"/>
      <c r="BW5" s="656"/>
      <c r="BX5" s="656"/>
      <c r="BY5" s="656"/>
      <c r="BZ5" s="656"/>
      <c r="CA5" s="656"/>
      <c r="CB5" s="714"/>
      <c r="CD5" s="730" t="s">
        <v>
223</v>
      </c>
      <c r="CE5" s="731"/>
      <c r="CF5" s="731"/>
      <c r="CG5" s="731"/>
      <c r="CH5" s="731"/>
      <c r="CI5" s="731"/>
      <c r="CJ5" s="731"/>
      <c r="CK5" s="731"/>
      <c r="CL5" s="731"/>
      <c r="CM5" s="731"/>
      <c r="CN5" s="731"/>
      <c r="CO5" s="731"/>
      <c r="CP5" s="731"/>
      <c r="CQ5" s="732"/>
      <c r="CR5" s="730" t="s">
        <v>
229</v>
      </c>
      <c r="CS5" s="731"/>
      <c r="CT5" s="731"/>
      <c r="CU5" s="731"/>
      <c r="CV5" s="731"/>
      <c r="CW5" s="731"/>
      <c r="CX5" s="731"/>
      <c r="CY5" s="732"/>
      <c r="CZ5" s="730" t="s">
        <v>
221</v>
      </c>
      <c r="DA5" s="731"/>
      <c r="DB5" s="731"/>
      <c r="DC5" s="732"/>
      <c r="DD5" s="730" t="s">
        <v>
230</v>
      </c>
      <c r="DE5" s="731"/>
      <c r="DF5" s="731"/>
      <c r="DG5" s="731"/>
      <c r="DH5" s="731"/>
      <c r="DI5" s="731"/>
      <c r="DJ5" s="731"/>
      <c r="DK5" s="731"/>
      <c r="DL5" s="731"/>
      <c r="DM5" s="731"/>
      <c r="DN5" s="731"/>
      <c r="DO5" s="731"/>
      <c r="DP5" s="732"/>
      <c r="DQ5" s="730" t="s">
        <v>
231</v>
      </c>
      <c r="DR5" s="731"/>
      <c r="DS5" s="731"/>
      <c r="DT5" s="731"/>
      <c r="DU5" s="731"/>
      <c r="DV5" s="731"/>
      <c r="DW5" s="731"/>
      <c r="DX5" s="731"/>
      <c r="DY5" s="731"/>
      <c r="DZ5" s="731"/>
      <c r="EA5" s="731"/>
      <c r="EB5" s="731"/>
      <c r="EC5" s="732"/>
    </row>
    <row r="6" spans="2:143" ht="11.25" customHeight="1" x14ac:dyDescent="0.2">
      <c r="B6" s="625" t="s">
        <v>
232</v>
      </c>
      <c r="C6" s="626"/>
      <c r="D6" s="626"/>
      <c r="E6" s="626"/>
      <c r="F6" s="626"/>
      <c r="G6" s="626"/>
      <c r="H6" s="626"/>
      <c r="I6" s="626"/>
      <c r="J6" s="626"/>
      <c r="K6" s="626"/>
      <c r="L6" s="626"/>
      <c r="M6" s="626"/>
      <c r="N6" s="626"/>
      <c r="O6" s="626"/>
      <c r="P6" s="626"/>
      <c r="Q6" s="627"/>
      <c r="R6" s="628">
        <v>
715921</v>
      </c>
      <c r="S6" s="629"/>
      <c r="T6" s="629"/>
      <c r="U6" s="629"/>
      <c r="V6" s="629"/>
      <c r="W6" s="629"/>
      <c r="X6" s="629"/>
      <c r="Y6" s="630"/>
      <c r="Z6" s="655">
        <v>
0.3</v>
      </c>
      <c r="AA6" s="655"/>
      <c r="AB6" s="655"/>
      <c r="AC6" s="655"/>
      <c r="AD6" s="656">
        <v>
715921</v>
      </c>
      <c r="AE6" s="656"/>
      <c r="AF6" s="656"/>
      <c r="AG6" s="656"/>
      <c r="AH6" s="656"/>
      <c r="AI6" s="656"/>
      <c r="AJ6" s="656"/>
      <c r="AK6" s="656"/>
      <c r="AL6" s="631">
        <v>
0.6</v>
      </c>
      <c r="AM6" s="632"/>
      <c r="AN6" s="632"/>
      <c r="AO6" s="657"/>
      <c r="AP6" s="625" t="s">
        <v>
233</v>
      </c>
      <c r="AQ6" s="626"/>
      <c r="AR6" s="626"/>
      <c r="AS6" s="626"/>
      <c r="AT6" s="626"/>
      <c r="AU6" s="626"/>
      <c r="AV6" s="626"/>
      <c r="AW6" s="626"/>
      <c r="AX6" s="626"/>
      <c r="AY6" s="626"/>
      <c r="AZ6" s="626"/>
      <c r="BA6" s="626"/>
      <c r="BB6" s="626"/>
      <c r="BC6" s="626"/>
      <c r="BD6" s="626"/>
      <c r="BE6" s="626"/>
      <c r="BF6" s="627"/>
      <c r="BG6" s="628">
        <v>
35196903</v>
      </c>
      <c r="BH6" s="629"/>
      <c r="BI6" s="629"/>
      <c r="BJ6" s="629"/>
      <c r="BK6" s="629"/>
      <c r="BL6" s="629"/>
      <c r="BM6" s="629"/>
      <c r="BN6" s="630"/>
      <c r="BO6" s="655">
        <v>
100</v>
      </c>
      <c r="BP6" s="655"/>
      <c r="BQ6" s="655"/>
      <c r="BR6" s="655"/>
      <c r="BS6" s="656" t="s">
        <v>
131</v>
      </c>
      <c r="BT6" s="656"/>
      <c r="BU6" s="656"/>
      <c r="BV6" s="656"/>
      <c r="BW6" s="656"/>
      <c r="BX6" s="656"/>
      <c r="BY6" s="656"/>
      <c r="BZ6" s="656"/>
      <c r="CA6" s="656"/>
      <c r="CB6" s="714"/>
      <c r="CD6" s="684" t="s">
        <v>
234</v>
      </c>
      <c r="CE6" s="685"/>
      <c r="CF6" s="685"/>
      <c r="CG6" s="685"/>
      <c r="CH6" s="685"/>
      <c r="CI6" s="685"/>
      <c r="CJ6" s="685"/>
      <c r="CK6" s="685"/>
      <c r="CL6" s="685"/>
      <c r="CM6" s="685"/>
      <c r="CN6" s="685"/>
      <c r="CO6" s="685"/>
      <c r="CP6" s="685"/>
      <c r="CQ6" s="686"/>
      <c r="CR6" s="628">
        <v>
745665</v>
      </c>
      <c r="CS6" s="629"/>
      <c r="CT6" s="629"/>
      <c r="CU6" s="629"/>
      <c r="CV6" s="629"/>
      <c r="CW6" s="629"/>
      <c r="CX6" s="629"/>
      <c r="CY6" s="630"/>
      <c r="CZ6" s="726">
        <v>
0.3</v>
      </c>
      <c r="DA6" s="700"/>
      <c r="DB6" s="700"/>
      <c r="DC6" s="729"/>
      <c r="DD6" s="634" t="s">
        <v>
235</v>
      </c>
      <c r="DE6" s="629"/>
      <c r="DF6" s="629"/>
      <c r="DG6" s="629"/>
      <c r="DH6" s="629"/>
      <c r="DI6" s="629"/>
      <c r="DJ6" s="629"/>
      <c r="DK6" s="629"/>
      <c r="DL6" s="629"/>
      <c r="DM6" s="629"/>
      <c r="DN6" s="629"/>
      <c r="DO6" s="629"/>
      <c r="DP6" s="630"/>
      <c r="DQ6" s="634">
        <v>
745505</v>
      </c>
      <c r="DR6" s="629"/>
      <c r="DS6" s="629"/>
      <c r="DT6" s="629"/>
      <c r="DU6" s="629"/>
      <c r="DV6" s="629"/>
      <c r="DW6" s="629"/>
      <c r="DX6" s="629"/>
      <c r="DY6" s="629"/>
      <c r="DZ6" s="629"/>
      <c r="EA6" s="629"/>
      <c r="EB6" s="629"/>
      <c r="EC6" s="669"/>
    </row>
    <row r="7" spans="2:143" ht="11.25" customHeight="1" x14ac:dyDescent="0.2">
      <c r="B7" s="625" t="s">
        <v>
236</v>
      </c>
      <c r="C7" s="626"/>
      <c r="D7" s="626"/>
      <c r="E7" s="626"/>
      <c r="F7" s="626"/>
      <c r="G7" s="626"/>
      <c r="H7" s="626"/>
      <c r="I7" s="626"/>
      <c r="J7" s="626"/>
      <c r="K7" s="626"/>
      <c r="L7" s="626"/>
      <c r="M7" s="626"/>
      <c r="N7" s="626"/>
      <c r="O7" s="626"/>
      <c r="P7" s="626"/>
      <c r="Q7" s="627"/>
      <c r="R7" s="628">
        <v>
89658</v>
      </c>
      <c r="S7" s="629"/>
      <c r="T7" s="629"/>
      <c r="U7" s="629"/>
      <c r="V7" s="629"/>
      <c r="W7" s="629"/>
      <c r="X7" s="629"/>
      <c r="Y7" s="630"/>
      <c r="Z7" s="655">
        <v>
0</v>
      </c>
      <c r="AA7" s="655"/>
      <c r="AB7" s="655"/>
      <c r="AC7" s="655"/>
      <c r="AD7" s="656">
        <v>
89658</v>
      </c>
      <c r="AE7" s="656"/>
      <c r="AF7" s="656"/>
      <c r="AG7" s="656"/>
      <c r="AH7" s="656"/>
      <c r="AI7" s="656"/>
      <c r="AJ7" s="656"/>
      <c r="AK7" s="656"/>
      <c r="AL7" s="631">
        <v>
0.1</v>
      </c>
      <c r="AM7" s="632"/>
      <c r="AN7" s="632"/>
      <c r="AO7" s="657"/>
      <c r="AP7" s="625" t="s">
        <v>
237</v>
      </c>
      <c r="AQ7" s="626"/>
      <c r="AR7" s="626"/>
      <c r="AS7" s="626"/>
      <c r="AT7" s="626"/>
      <c r="AU7" s="626"/>
      <c r="AV7" s="626"/>
      <c r="AW7" s="626"/>
      <c r="AX7" s="626"/>
      <c r="AY7" s="626"/>
      <c r="AZ7" s="626"/>
      <c r="BA7" s="626"/>
      <c r="BB7" s="626"/>
      <c r="BC7" s="626"/>
      <c r="BD7" s="626"/>
      <c r="BE7" s="626"/>
      <c r="BF7" s="627"/>
      <c r="BG7" s="628">
        <v>
31761378</v>
      </c>
      <c r="BH7" s="629"/>
      <c r="BI7" s="629"/>
      <c r="BJ7" s="629"/>
      <c r="BK7" s="629"/>
      <c r="BL7" s="629"/>
      <c r="BM7" s="629"/>
      <c r="BN7" s="630"/>
      <c r="BO7" s="655">
        <v>
90.2</v>
      </c>
      <c r="BP7" s="655"/>
      <c r="BQ7" s="655"/>
      <c r="BR7" s="655"/>
      <c r="BS7" s="656" t="s">
        <v>
131</v>
      </c>
      <c r="BT7" s="656"/>
      <c r="BU7" s="656"/>
      <c r="BV7" s="656"/>
      <c r="BW7" s="656"/>
      <c r="BX7" s="656"/>
      <c r="BY7" s="656"/>
      <c r="BZ7" s="656"/>
      <c r="CA7" s="656"/>
      <c r="CB7" s="714"/>
      <c r="CD7" s="670" t="s">
        <v>
238</v>
      </c>
      <c r="CE7" s="667"/>
      <c r="CF7" s="667"/>
      <c r="CG7" s="667"/>
      <c r="CH7" s="667"/>
      <c r="CI7" s="667"/>
      <c r="CJ7" s="667"/>
      <c r="CK7" s="667"/>
      <c r="CL7" s="667"/>
      <c r="CM7" s="667"/>
      <c r="CN7" s="667"/>
      <c r="CO7" s="667"/>
      <c r="CP7" s="667"/>
      <c r="CQ7" s="668"/>
      <c r="CR7" s="628">
        <v>
25285064</v>
      </c>
      <c r="CS7" s="629"/>
      <c r="CT7" s="629"/>
      <c r="CU7" s="629"/>
      <c r="CV7" s="629"/>
      <c r="CW7" s="629"/>
      <c r="CX7" s="629"/>
      <c r="CY7" s="630"/>
      <c r="CZ7" s="655">
        <v>
11.4</v>
      </c>
      <c r="DA7" s="655"/>
      <c r="DB7" s="655"/>
      <c r="DC7" s="655"/>
      <c r="DD7" s="634">
        <v>
5214165</v>
      </c>
      <c r="DE7" s="629"/>
      <c r="DF7" s="629"/>
      <c r="DG7" s="629"/>
      <c r="DH7" s="629"/>
      <c r="DI7" s="629"/>
      <c r="DJ7" s="629"/>
      <c r="DK7" s="629"/>
      <c r="DL7" s="629"/>
      <c r="DM7" s="629"/>
      <c r="DN7" s="629"/>
      <c r="DO7" s="629"/>
      <c r="DP7" s="630"/>
      <c r="DQ7" s="634">
        <v>
19954997</v>
      </c>
      <c r="DR7" s="629"/>
      <c r="DS7" s="629"/>
      <c r="DT7" s="629"/>
      <c r="DU7" s="629"/>
      <c r="DV7" s="629"/>
      <c r="DW7" s="629"/>
      <c r="DX7" s="629"/>
      <c r="DY7" s="629"/>
      <c r="DZ7" s="629"/>
      <c r="EA7" s="629"/>
      <c r="EB7" s="629"/>
      <c r="EC7" s="669"/>
    </row>
    <row r="8" spans="2:143" ht="11.25" customHeight="1" x14ac:dyDescent="0.2">
      <c r="B8" s="625" t="s">
        <v>
239</v>
      </c>
      <c r="C8" s="626"/>
      <c r="D8" s="626"/>
      <c r="E8" s="626"/>
      <c r="F8" s="626"/>
      <c r="G8" s="626"/>
      <c r="H8" s="626"/>
      <c r="I8" s="626"/>
      <c r="J8" s="626"/>
      <c r="K8" s="626"/>
      <c r="L8" s="626"/>
      <c r="M8" s="626"/>
      <c r="N8" s="626"/>
      <c r="O8" s="626"/>
      <c r="P8" s="626"/>
      <c r="Q8" s="627"/>
      <c r="R8" s="628">
        <v>
644480</v>
      </c>
      <c r="S8" s="629"/>
      <c r="T8" s="629"/>
      <c r="U8" s="629"/>
      <c r="V8" s="629"/>
      <c r="W8" s="629"/>
      <c r="X8" s="629"/>
      <c r="Y8" s="630"/>
      <c r="Z8" s="655">
        <v>
0.3</v>
      </c>
      <c r="AA8" s="655"/>
      <c r="AB8" s="655"/>
      <c r="AC8" s="655"/>
      <c r="AD8" s="656">
        <v>
644480</v>
      </c>
      <c r="AE8" s="656"/>
      <c r="AF8" s="656"/>
      <c r="AG8" s="656"/>
      <c r="AH8" s="656"/>
      <c r="AI8" s="656"/>
      <c r="AJ8" s="656"/>
      <c r="AK8" s="656"/>
      <c r="AL8" s="631">
        <v>
0.5</v>
      </c>
      <c r="AM8" s="632"/>
      <c r="AN8" s="632"/>
      <c r="AO8" s="657"/>
      <c r="AP8" s="625" t="s">
        <v>
240</v>
      </c>
      <c r="AQ8" s="626"/>
      <c r="AR8" s="626"/>
      <c r="AS8" s="626"/>
      <c r="AT8" s="626"/>
      <c r="AU8" s="626"/>
      <c r="AV8" s="626"/>
      <c r="AW8" s="626"/>
      <c r="AX8" s="626"/>
      <c r="AY8" s="626"/>
      <c r="AZ8" s="626"/>
      <c r="BA8" s="626"/>
      <c r="BB8" s="626"/>
      <c r="BC8" s="626"/>
      <c r="BD8" s="626"/>
      <c r="BE8" s="626"/>
      <c r="BF8" s="627"/>
      <c r="BG8" s="628">
        <v>
862477</v>
      </c>
      <c r="BH8" s="629"/>
      <c r="BI8" s="629"/>
      <c r="BJ8" s="629"/>
      <c r="BK8" s="629"/>
      <c r="BL8" s="629"/>
      <c r="BM8" s="629"/>
      <c r="BN8" s="630"/>
      <c r="BO8" s="655">
        <v>
2.5</v>
      </c>
      <c r="BP8" s="655"/>
      <c r="BQ8" s="655"/>
      <c r="BR8" s="655"/>
      <c r="BS8" s="656" t="s">
        <v>
235</v>
      </c>
      <c r="BT8" s="656"/>
      <c r="BU8" s="656"/>
      <c r="BV8" s="656"/>
      <c r="BW8" s="656"/>
      <c r="BX8" s="656"/>
      <c r="BY8" s="656"/>
      <c r="BZ8" s="656"/>
      <c r="CA8" s="656"/>
      <c r="CB8" s="714"/>
      <c r="CD8" s="670" t="s">
        <v>
241</v>
      </c>
      <c r="CE8" s="667"/>
      <c r="CF8" s="667"/>
      <c r="CG8" s="667"/>
      <c r="CH8" s="667"/>
      <c r="CI8" s="667"/>
      <c r="CJ8" s="667"/>
      <c r="CK8" s="667"/>
      <c r="CL8" s="667"/>
      <c r="CM8" s="667"/>
      <c r="CN8" s="667"/>
      <c r="CO8" s="667"/>
      <c r="CP8" s="667"/>
      <c r="CQ8" s="668"/>
      <c r="CR8" s="628">
        <v>
119062157</v>
      </c>
      <c r="CS8" s="629"/>
      <c r="CT8" s="629"/>
      <c r="CU8" s="629"/>
      <c r="CV8" s="629"/>
      <c r="CW8" s="629"/>
      <c r="CX8" s="629"/>
      <c r="CY8" s="630"/>
      <c r="CZ8" s="655">
        <v>
53.7</v>
      </c>
      <c r="DA8" s="655"/>
      <c r="DB8" s="655"/>
      <c r="DC8" s="655"/>
      <c r="DD8" s="634">
        <v>
2945007</v>
      </c>
      <c r="DE8" s="629"/>
      <c r="DF8" s="629"/>
      <c r="DG8" s="629"/>
      <c r="DH8" s="629"/>
      <c r="DI8" s="629"/>
      <c r="DJ8" s="629"/>
      <c r="DK8" s="629"/>
      <c r="DL8" s="629"/>
      <c r="DM8" s="629"/>
      <c r="DN8" s="629"/>
      <c r="DO8" s="629"/>
      <c r="DP8" s="630"/>
      <c r="DQ8" s="634">
        <v>
56629755</v>
      </c>
      <c r="DR8" s="629"/>
      <c r="DS8" s="629"/>
      <c r="DT8" s="629"/>
      <c r="DU8" s="629"/>
      <c r="DV8" s="629"/>
      <c r="DW8" s="629"/>
      <c r="DX8" s="629"/>
      <c r="DY8" s="629"/>
      <c r="DZ8" s="629"/>
      <c r="EA8" s="629"/>
      <c r="EB8" s="629"/>
      <c r="EC8" s="669"/>
    </row>
    <row r="9" spans="2:143" ht="11.25" customHeight="1" x14ac:dyDescent="0.2">
      <c r="B9" s="625" t="s">
        <v>
242</v>
      </c>
      <c r="C9" s="626"/>
      <c r="D9" s="626"/>
      <c r="E9" s="626"/>
      <c r="F9" s="626"/>
      <c r="G9" s="626"/>
      <c r="H9" s="626"/>
      <c r="I9" s="626"/>
      <c r="J9" s="626"/>
      <c r="K9" s="626"/>
      <c r="L9" s="626"/>
      <c r="M9" s="626"/>
      <c r="N9" s="626"/>
      <c r="O9" s="626"/>
      <c r="P9" s="626"/>
      <c r="Q9" s="627"/>
      <c r="R9" s="628">
        <v>
788366</v>
      </c>
      <c r="S9" s="629"/>
      <c r="T9" s="629"/>
      <c r="U9" s="629"/>
      <c r="V9" s="629"/>
      <c r="W9" s="629"/>
      <c r="X9" s="629"/>
      <c r="Y9" s="630"/>
      <c r="Z9" s="655">
        <v>
0.3</v>
      </c>
      <c r="AA9" s="655"/>
      <c r="AB9" s="655"/>
      <c r="AC9" s="655"/>
      <c r="AD9" s="656">
        <v>
788366</v>
      </c>
      <c r="AE9" s="656"/>
      <c r="AF9" s="656"/>
      <c r="AG9" s="656"/>
      <c r="AH9" s="656"/>
      <c r="AI9" s="656"/>
      <c r="AJ9" s="656"/>
      <c r="AK9" s="656"/>
      <c r="AL9" s="631">
        <v>
0.6</v>
      </c>
      <c r="AM9" s="632"/>
      <c r="AN9" s="632"/>
      <c r="AO9" s="657"/>
      <c r="AP9" s="625" t="s">
        <v>
243</v>
      </c>
      <c r="AQ9" s="626"/>
      <c r="AR9" s="626"/>
      <c r="AS9" s="626"/>
      <c r="AT9" s="626"/>
      <c r="AU9" s="626"/>
      <c r="AV9" s="626"/>
      <c r="AW9" s="626"/>
      <c r="AX9" s="626"/>
      <c r="AY9" s="626"/>
      <c r="AZ9" s="626"/>
      <c r="BA9" s="626"/>
      <c r="BB9" s="626"/>
      <c r="BC9" s="626"/>
      <c r="BD9" s="626"/>
      <c r="BE9" s="626"/>
      <c r="BF9" s="627"/>
      <c r="BG9" s="628">
        <v>
30898901</v>
      </c>
      <c r="BH9" s="629"/>
      <c r="BI9" s="629"/>
      <c r="BJ9" s="629"/>
      <c r="BK9" s="629"/>
      <c r="BL9" s="629"/>
      <c r="BM9" s="629"/>
      <c r="BN9" s="630"/>
      <c r="BO9" s="655">
        <v>
87.8</v>
      </c>
      <c r="BP9" s="655"/>
      <c r="BQ9" s="655"/>
      <c r="BR9" s="655"/>
      <c r="BS9" s="656" t="s">
        <v>
235</v>
      </c>
      <c r="BT9" s="656"/>
      <c r="BU9" s="656"/>
      <c r="BV9" s="656"/>
      <c r="BW9" s="656"/>
      <c r="BX9" s="656"/>
      <c r="BY9" s="656"/>
      <c r="BZ9" s="656"/>
      <c r="CA9" s="656"/>
      <c r="CB9" s="714"/>
      <c r="CD9" s="670" t="s">
        <v>
244</v>
      </c>
      <c r="CE9" s="667"/>
      <c r="CF9" s="667"/>
      <c r="CG9" s="667"/>
      <c r="CH9" s="667"/>
      <c r="CI9" s="667"/>
      <c r="CJ9" s="667"/>
      <c r="CK9" s="667"/>
      <c r="CL9" s="667"/>
      <c r="CM9" s="667"/>
      <c r="CN9" s="667"/>
      <c r="CO9" s="667"/>
      <c r="CP9" s="667"/>
      <c r="CQ9" s="668"/>
      <c r="CR9" s="628">
        <v>
17956205</v>
      </c>
      <c r="CS9" s="629"/>
      <c r="CT9" s="629"/>
      <c r="CU9" s="629"/>
      <c r="CV9" s="629"/>
      <c r="CW9" s="629"/>
      <c r="CX9" s="629"/>
      <c r="CY9" s="630"/>
      <c r="CZ9" s="655">
        <v>
8.1</v>
      </c>
      <c r="DA9" s="655"/>
      <c r="DB9" s="655"/>
      <c r="DC9" s="655"/>
      <c r="DD9" s="634">
        <v>
180807</v>
      </c>
      <c r="DE9" s="629"/>
      <c r="DF9" s="629"/>
      <c r="DG9" s="629"/>
      <c r="DH9" s="629"/>
      <c r="DI9" s="629"/>
      <c r="DJ9" s="629"/>
      <c r="DK9" s="629"/>
      <c r="DL9" s="629"/>
      <c r="DM9" s="629"/>
      <c r="DN9" s="629"/>
      <c r="DO9" s="629"/>
      <c r="DP9" s="630"/>
      <c r="DQ9" s="634">
        <v>
11313430</v>
      </c>
      <c r="DR9" s="629"/>
      <c r="DS9" s="629"/>
      <c r="DT9" s="629"/>
      <c r="DU9" s="629"/>
      <c r="DV9" s="629"/>
      <c r="DW9" s="629"/>
      <c r="DX9" s="629"/>
      <c r="DY9" s="629"/>
      <c r="DZ9" s="629"/>
      <c r="EA9" s="629"/>
      <c r="EB9" s="629"/>
      <c r="EC9" s="669"/>
    </row>
    <row r="10" spans="2:143" ht="11.25" customHeight="1" x14ac:dyDescent="0.2">
      <c r="B10" s="625" t="s">
        <v>
245</v>
      </c>
      <c r="C10" s="626"/>
      <c r="D10" s="626"/>
      <c r="E10" s="626"/>
      <c r="F10" s="626"/>
      <c r="G10" s="626"/>
      <c r="H10" s="626"/>
      <c r="I10" s="626"/>
      <c r="J10" s="626"/>
      <c r="K10" s="626"/>
      <c r="L10" s="626"/>
      <c r="M10" s="626"/>
      <c r="N10" s="626"/>
      <c r="O10" s="626"/>
      <c r="P10" s="626"/>
      <c r="Q10" s="627"/>
      <c r="R10" s="628" t="s">
        <v>
131</v>
      </c>
      <c r="S10" s="629"/>
      <c r="T10" s="629"/>
      <c r="U10" s="629"/>
      <c r="V10" s="629"/>
      <c r="W10" s="629"/>
      <c r="X10" s="629"/>
      <c r="Y10" s="630"/>
      <c r="Z10" s="655" t="s">
        <v>
235</v>
      </c>
      <c r="AA10" s="655"/>
      <c r="AB10" s="655"/>
      <c r="AC10" s="655"/>
      <c r="AD10" s="656" t="s">
        <v>
235</v>
      </c>
      <c r="AE10" s="656"/>
      <c r="AF10" s="656"/>
      <c r="AG10" s="656"/>
      <c r="AH10" s="656"/>
      <c r="AI10" s="656"/>
      <c r="AJ10" s="656"/>
      <c r="AK10" s="656"/>
      <c r="AL10" s="631" t="s">
        <v>
235</v>
      </c>
      <c r="AM10" s="632"/>
      <c r="AN10" s="632"/>
      <c r="AO10" s="657"/>
      <c r="AP10" s="625" t="s">
        <v>
246</v>
      </c>
      <c r="AQ10" s="626"/>
      <c r="AR10" s="626"/>
      <c r="AS10" s="626"/>
      <c r="AT10" s="626"/>
      <c r="AU10" s="626"/>
      <c r="AV10" s="626"/>
      <c r="AW10" s="626"/>
      <c r="AX10" s="626"/>
      <c r="AY10" s="626"/>
      <c r="AZ10" s="626"/>
      <c r="BA10" s="626"/>
      <c r="BB10" s="626"/>
      <c r="BC10" s="626"/>
      <c r="BD10" s="626"/>
      <c r="BE10" s="626"/>
      <c r="BF10" s="627"/>
      <c r="BG10" s="628" t="s">
        <v>
235</v>
      </c>
      <c r="BH10" s="629"/>
      <c r="BI10" s="629"/>
      <c r="BJ10" s="629"/>
      <c r="BK10" s="629"/>
      <c r="BL10" s="629"/>
      <c r="BM10" s="629"/>
      <c r="BN10" s="630"/>
      <c r="BO10" s="655" t="s">
        <v>
131</v>
      </c>
      <c r="BP10" s="655"/>
      <c r="BQ10" s="655"/>
      <c r="BR10" s="655"/>
      <c r="BS10" s="656" t="s">
        <v>
235</v>
      </c>
      <c r="BT10" s="656"/>
      <c r="BU10" s="656"/>
      <c r="BV10" s="656"/>
      <c r="BW10" s="656"/>
      <c r="BX10" s="656"/>
      <c r="BY10" s="656"/>
      <c r="BZ10" s="656"/>
      <c r="CA10" s="656"/>
      <c r="CB10" s="714"/>
      <c r="CD10" s="670" t="s">
        <v>
247</v>
      </c>
      <c r="CE10" s="667"/>
      <c r="CF10" s="667"/>
      <c r="CG10" s="667"/>
      <c r="CH10" s="667"/>
      <c r="CI10" s="667"/>
      <c r="CJ10" s="667"/>
      <c r="CK10" s="667"/>
      <c r="CL10" s="667"/>
      <c r="CM10" s="667"/>
      <c r="CN10" s="667"/>
      <c r="CO10" s="667"/>
      <c r="CP10" s="667"/>
      <c r="CQ10" s="668"/>
      <c r="CR10" s="628">
        <v>
497221</v>
      </c>
      <c r="CS10" s="629"/>
      <c r="CT10" s="629"/>
      <c r="CU10" s="629"/>
      <c r="CV10" s="629"/>
      <c r="CW10" s="629"/>
      <c r="CX10" s="629"/>
      <c r="CY10" s="630"/>
      <c r="CZ10" s="655">
        <v>
0.2</v>
      </c>
      <c r="DA10" s="655"/>
      <c r="DB10" s="655"/>
      <c r="DC10" s="655"/>
      <c r="DD10" s="634" t="s">
        <v>
235</v>
      </c>
      <c r="DE10" s="629"/>
      <c r="DF10" s="629"/>
      <c r="DG10" s="629"/>
      <c r="DH10" s="629"/>
      <c r="DI10" s="629"/>
      <c r="DJ10" s="629"/>
      <c r="DK10" s="629"/>
      <c r="DL10" s="629"/>
      <c r="DM10" s="629"/>
      <c r="DN10" s="629"/>
      <c r="DO10" s="629"/>
      <c r="DP10" s="630"/>
      <c r="DQ10" s="634">
        <v>
472917</v>
      </c>
      <c r="DR10" s="629"/>
      <c r="DS10" s="629"/>
      <c r="DT10" s="629"/>
      <c r="DU10" s="629"/>
      <c r="DV10" s="629"/>
      <c r="DW10" s="629"/>
      <c r="DX10" s="629"/>
      <c r="DY10" s="629"/>
      <c r="DZ10" s="629"/>
      <c r="EA10" s="629"/>
      <c r="EB10" s="629"/>
      <c r="EC10" s="669"/>
    </row>
    <row r="11" spans="2:143" ht="11.25" customHeight="1" x14ac:dyDescent="0.2">
      <c r="B11" s="625" t="s">
        <v>
248</v>
      </c>
      <c r="C11" s="626"/>
      <c r="D11" s="626"/>
      <c r="E11" s="626"/>
      <c r="F11" s="626"/>
      <c r="G11" s="626"/>
      <c r="H11" s="626"/>
      <c r="I11" s="626"/>
      <c r="J11" s="626"/>
      <c r="K11" s="626"/>
      <c r="L11" s="626"/>
      <c r="M11" s="626"/>
      <c r="N11" s="626"/>
      <c r="O11" s="626"/>
      <c r="P11" s="626"/>
      <c r="Q11" s="627"/>
      <c r="R11" s="628">
        <v>
10092152</v>
      </c>
      <c r="S11" s="629"/>
      <c r="T11" s="629"/>
      <c r="U11" s="629"/>
      <c r="V11" s="629"/>
      <c r="W11" s="629"/>
      <c r="X11" s="629"/>
      <c r="Y11" s="630"/>
      <c r="Z11" s="631">
        <v>
4.2</v>
      </c>
      <c r="AA11" s="632"/>
      <c r="AB11" s="632"/>
      <c r="AC11" s="633"/>
      <c r="AD11" s="634">
        <v>
10092152</v>
      </c>
      <c r="AE11" s="629"/>
      <c r="AF11" s="629"/>
      <c r="AG11" s="629"/>
      <c r="AH11" s="629"/>
      <c r="AI11" s="629"/>
      <c r="AJ11" s="629"/>
      <c r="AK11" s="630"/>
      <c r="AL11" s="631">
        <v>
8.1</v>
      </c>
      <c r="AM11" s="632"/>
      <c r="AN11" s="632"/>
      <c r="AO11" s="657"/>
      <c r="AP11" s="625" t="s">
        <v>
249</v>
      </c>
      <c r="AQ11" s="626"/>
      <c r="AR11" s="626"/>
      <c r="AS11" s="626"/>
      <c r="AT11" s="626"/>
      <c r="AU11" s="626"/>
      <c r="AV11" s="626"/>
      <c r="AW11" s="626"/>
      <c r="AX11" s="626"/>
      <c r="AY11" s="626"/>
      <c r="AZ11" s="626"/>
      <c r="BA11" s="626"/>
      <c r="BB11" s="626"/>
      <c r="BC11" s="626"/>
      <c r="BD11" s="626"/>
      <c r="BE11" s="626"/>
      <c r="BF11" s="627"/>
      <c r="BG11" s="628" t="s">
        <v>
131</v>
      </c>
      <c r="BH11" s="629"/>
      <c r="BI11" s="629"/>
      <c r="BJ11" s="629"/>
      <c r="BK11" s="629"/>
      <c r="BL11" s="629"/>
      <c r="BM11" s="629"/>
      <c r="BN11" s="630"/>
      <c r="BO11" s="655" t="s">
        <v>
235</v>
      </c>
      <c r="BP11" s="655"/>
      <c r="BQ11" s="655"/>
      <c r="BR11" s="655"/>
      <c r="BS11" s="656" t="s">
        <v>
131</v>
      </c>
      <c r="BT11" s="656"/>
      <c r="BU11" s="656"/>
      <c r="BV11" s="656"/>
      <c r="BW11" s="656"/>
      <c r="BX11" s="656"/>
      <c r="BY11" s="656"/>
      <c r="BZ11" s="656"/>
      <c r="CA11" s="656"/>
      <c r="CB11" s="714"/>
      <c r="CD11" s="670" t="s">
        <v>
250</v>
      </c>
      <c r="CE11" s="667"/>
      <c r="CF11" s="667"/>
      <c r="CG11" s="667"/>
      <c r="CH11" s="667"/>
      <c r="CI11" s="667"/>
      <c r="CJ11" s="667"/>
      <c r="CK11" s="667"/>
      <c r="CL11" s="667"/>
      <c r="CM11" s="667"/>
      <c r="CN11" s="667"/>
      <c r="CO11" s="667"/>
      <c r="CP11" s="667"/>
      <c r="CQ11" s="668"/>
      <c r="CR11" s="628">
        <v>
45677</v>
      </c>
      <c r="CS11" s="629"/>
      <c r="CT11" s="629"/>
      <c r="CU11" s="629"/>
      <c r="CV11" s="629"/>
      <c r="CW11" s="629"/>
      <c r="CX11" s="629"/>
      <c r="CY11" s="630"/>
      <c r="CZ11" s="655">
        <v>
0</v>
      </c>
      <c r="DA11" s="655"/>
      <c r="DB11" s="655"/>
      <c r="DC11" s="655"/>
      <c r="DD11" s="634">
        <v>
9849</v>
      </c>
      <c r="DE11" s="629"/>
      <c r="DF11" s="629"/>
      <c r="DG11" s="629"/>
      <c r="DH11" s="629"/>
      <c r="DI11" s="629"/>
      <c r="DJ11" s="629"/>
      <c r="DK11" s="629"/>
      <c r="DL11" s="629"/>
      <c r="DM11" s="629"/>
      <c r="DN11" s="629"/>
      <c r="DO11" s="629"/>
      <c r="DP11" s="630"/>
      <c r="DQ11" s="634">
        <v>
36171</v>
      </c>
      <c r="DR11" s="629"/>
      <c r="DS11" s="629"/>
      <c r="DT11" s="629"/>
      <c r="DU11" s="629"/>
      <c r="DV11" s="629"/>
      <c r="DW11" s="629"/>
      <c r="DX11" s="629"/>
      <c r="DY11" s="629"/>
      <c r="DZ11" s="629"/>
      <c r="EA11" s="629"/>
      <c r="EB11" s="629"/>
      <c r="EC11" s="669"/>
    </row>
    <row r="12" spans="2:143" ht="11.25" customHeight="1" x14ac:dyDescent="0.2">
      <c r="B12" s="625" t="s">
        <v>
251</v>
      </c>
      <c r="C12" s="626"/>
      <c r="D12" s="626"/>
      <c r="E12" s="626"/>
      <c r="F12" s="626"/>
      <c r="G12" s="626"/>
      <c r="H12" s="626"/>
      <c r="I12" s="626"/>
      <c r="J12" s="626"/>
      <c r="K12" s="626"/>
      <c r="L12" s="626"/>
      <c r="M12" s="626"/>
      <c r="N12" s="626"/>
      <c r="O12" s="626"/>
      <c r="P12" s="626"/>
      <c r="Q12" s="627"/>
      <c r="R12" s="628" t="s">
        <v>
235</v>
      </c>
      <c r="S12" s="629"/>
      <c r="T12" s="629"/>
      <c r="U12" s="629"/>
      <c r="V12" s="629"/>
      <c r="W12" s="629"/>
      <c r="X12" s="629"/>
      <c r="Y12" s="630"/>
      <c r="Z12" s="655" t="s">
        <v>
235</v>
      </c>
      <c r="AA12" s="655"/>
      <c r="AB12" s="655"/>
      <c r="AC12" s="655"/>
      <c r="AD12" s="656" t="s">
        <v>
131</v>
      </c>
      <c r="AE12" s="656"/>
      <c r="AF12" s="656"/>
      <c r="AG12" s="656"/>
      <c r="AH12" s="656"/>
      <c r="AI12" s="656"/>
      <c r="AJ12" s="656"/>
      <c r="AK12" s="656"/>
      <c r="AL12" s="631" t="s">
        <v>
131</v>
      </c>
      <c r="AM12" s="632"/>
      <c r="AN12" s="632"/>
      <c r="AO12" s="657"/>
      <c r="AP12" s="625" t="s">
        <v>
252</v>
      </c>
      <c r="AQ12" s="626"/>
      <c r="AR12" s="626"/>
      <c r="AS12" s="626"/>
      <c r="AT12" s="626"/>
      <c r="AU12" s="626"/>
      <c r="AV12" s="626"/>
      <c r="AW12" s="626"/>
      <c r="AX12" s="626"/>
      <c r="AY12" s="626"/>
      <c r="AZ12" s="626"/>
      <c r="BA12" s="626"/>
      <c r="BB12" s="626"/>
      <c r="BC12" s="626"/>
      <c r="BD12" s="626"/>
      <c r="BE12" s="626"/>
      <c r="BF12" s="627"/>
      <c r="BG12" s="628" t="s">
        <v>
131</v>
      </c>
      <c r="BH12" s="629"/>
      <c r="BI12" s="629"/>
      <c r="BJ12" s="629"/>
      <c r="BK12" s="629"/>
      <c r="BL12" s="629"/>
      <c r="BM12" s="629"/>
      <c r="BN12" s="630"/>
      <c r="BO12" s="655" t="s">
        <v>
131</v>
      </c>
      <c r="BP12" s="655"/>
      <c r="BQ12" s="655"/>
      <c r="BR12" s="655"/>
      <c r="BS12" s="656" t="s">
        <v>
235</v>
      </c>
      <c r="BT12" s="656"/>
      <c r="BU12" s="656"/>
      <c r="BV12" s="656"/>
      <c r="BW12" s="656"/>
      <c r="BX12" s="656"/>
      <c r="BY12" s="656"/>
      <c r="BZ12" s="656"/>
      <c r="CA12" s="656"/>
      <c r="CB12" s="714"/>
      <c r="CD12" s="670" t="s">
        <v>
253</v>
      </c>
      <c r="CE12" s="667"/>
      <c r="CF12" s="667"/>
      <c r="CG12" s="667"/>
      <c r="CH12" s="667"/>
      <c r="CI12" s="667"/>
      <c r="CJ12" s="667"/>
      <c r="CK12" s="667"/>
      <c r="CL12" s="667"/>
      <c r="CM12" s="667"/>
      <c r="CN12" s="667"/>
      <c r="CO12" s="667"/>
      <c r="CP12" s="667"/>
      <c r="CQ12" s="668"/>
      <c r="CR12" s="628">
        <v>
4989875</v>
      </c>
      <c r="CS12" s="629"/>
      <c r="CT12" s="629"/>
      <c r="CU12" s="629"/>
      <c r="CV12" s="629"/>
      <c r="CW12" s="629"/>
      <c r="CX12" s="629"/>
      <c r="CY12" s="630"/>
      <c r="CZ12" s="655">
        <v>
2.2999999999999998</v>
      </c>
      <c r="DA12" s="655"/>
      <c r="DB12" s="655"/>
      <c r="DC12" s="655"/>
      <c r="DD12" s="634">
        <v>
166512</v>
      </c>
      <c r="DE12" s="629"/>
      <c r="DF12" s="629"/>
      <c r="DG12" s="629"/>
      <c r="DH12" s="629"/>
      <c r="DI12" s="629"/>
      <c r="DJ12" s="629"/>
      <c r="DK12" s="629"/>
      <c r="DL12" s="629"/>
      <c r="DM12" s="629"/>
      <c r="DN12" s="629"/>
      <c r="DO12" s="629"/>
      <c r="DP12" s="630"/>
      <c r="DQ12" s="634">
        <v>
3221136</v>
      </c>
      <c r="DR12" s="629"/>
      <c r="DS12" s="629"/>
      <c r="DT12" s="629"/>
      <c r="DU12" s="629"/>
      <c r="DV12" s="629"/>
      <c r="DW12" s="629"/>
      <c r="DX12" s="629"/>
      <c r="DY12" s="629"/>
      <c r="DZ12" s="629"/>
      <c r="EA12" s="629"/>
      <c r="EB12" s="629"/>
      <c r="EC12" s="669"/>
    </row>
    <row r="13" spans="2:143" ht="11.25" customHeight="1" x14ac:dyDescent="0.2">
      <c r="B13" s="625" t="s">
        <v>
254</v>
      </c>
      <c r="C13" s="626"/>
      <c r="D13" s="626"/>
      <c r="E13" s="626"/>
      <c r="F13" s="626"/>
      <c r="G13" s="626"/>
      <c r="H13" s="626"/>
      <c r="I13" s="626"/>
      <c r="J13" s="626"/>
      <c r="K13" s="626"/>
      <c r="L13" s="626"/>
      <c r="M13" s="626"/>
      <c r="N13" s="626"/>
      <c r="O13" s="626"/>
      <c r="P13" s="626"/>
      <c r="Q13" s="627"/>
      <c r="R13" s="628" t="s">
        <v>
131</v>
      </c>
      <c r="S13" s="629"/>
      <c r="T13" s="629"/>
      <c r="U13" s="629"/>
      <c r="V13" s="629"/>
      <c r="W13" s="629"/>
      <c r="X13" s="629"/>
      <c r="Y13" s="630"/>
      <c r="Z13" s="655" t="s">
        <v>
131</v>
      </c>
      <c r="AA13" s="655"/>
      <c r="AB13" s="655"/>
      <c r="AC13" s="655"/>
      <c r="AD13" s="656" t="s">
        <v>
131</v>
      </c>
      <c r="AE13" s="656"/>
      <c r="AF13" s="656"/>
      <c r="AG13" s="656"/>
      <c r="AH13" s="656"/>
      <c r="AI13" s="656"/>
      <c r="AJ13" s="656"/>
      <c r="AK13" s="656"/>
      <c r="AL13" s="631" t="s">
        <v>
235</v>
      </c>
      <c r="AM13" s="632"/>
      <c r="AN13" s="632"/>
      <c r="AO13" s="657"/>
      <c r="AP13" s="625" t="s">
        <v>
255</v>
      </c>
      <c r="AQ13" s="626"/>
      <c r="AR13" s="626"/>
      <c r="AS13" s="626"/>
      <c r="AT13" s="626"/>
      <c r="AU13" s="626"/>
      <c r="AV13" s="626"/>
      <c r="AW13" s="626"/>
      <c r="AX13" s="626"/>
      <c r="AY13" s="626"/>
      <c r="AZ13" s="626"/>
      <c r="BA13" s="626"/>
      <c r="BB13" s="626"/>
      <c r="BC13" s="626"/>
      <c r="BD13" s="626"/>
      <c r="BE13" s="626"/>
      <c r="BF13" s="627"/>
      <c r="BG13" s="628" t="s">
        <v>
131</v>
      </c>
      <c r="BH13" s="629"/>
      <c r="BI13" s="629"/>
      <c r="BJ13" s="629"/>
      <c r="BK13" s="629"/>
      <c r="BL13" s="629"/>
      <c r="BM13" s="629"/>
      <c r="BN13" s="630"/>
      <c r="BO13" s="655" t="s">
        <v>
131</v>
      </c>
      <c r="BP13" s="655"/>
      <c r="BQ13" s="655"/>
      <c r="BR13" s="655"/>
      <c r="BS13" s="656" t="s">
        <v>
131</v>
      </c>
      <c r="BT13" s="656"/>
      <c r="BU13" s="656"/>
      <c r="BV13" s="656"/>
      <c r="BW13" s="656"/>
      <c r="BX13" s="656"/>
      <c r="BY13" s="656"/>
      <c r="BZ13" s="656"/>
      <c r="CA13" s="656"/>
      <c r="CB13" s="714"/>
      <c r="CD13" s="670" t="s">
        <v>
256</v>
      </c>
      <c r="CE13" s="667"/>
      <c r="CF13" s="667"/>
      <c r="CG13" s="667"/>
      <c r="CH13" s="667"/>
      <c r="CI13" s="667"/>
      <c r="CJ13" s="667"/>
      <c r="CK13" s="667"/>
      <c r="CL13" s="667"/>
      <c r="CM13" s="667"/>
      <c r="CN13" s="667"/>
      <c r="CO13" s="667"/>
      <c r="CP13" s="667"/>
      <c r="CQ13" s="668"/>
      <c r="CR13" s="628">
        <v>
21147072</v>
      </c>
      <c r="CS13" s="629"/>
      <c r="CT13" s="629"/>
      <c r="CU13" s="629"/>
      <c r="CV13" s="629"/>
      <c r="CW13" s="629"/>
      <c r="CX13" s="629"/>
      <c r="CY13" s="630"/>
      <c r="CZ13" s="655">
        <v>
9.5</v>
      </c>
      <c r="DA13" s="655"/>
      <c r="DB13" s="655"/>
      <c r="DC13" s="655"/>
      <c r="DD13" s="634">
        <v>
10509503</v>
      </c>
      <c r="DE13" s="629"/>
      <c r="DF13" s="629"/>
      <c r="DG13" s="629"/>
      <c r="DH13" s="629"/>
      <c r="DI13" s="629"/>
      <c r="DJ13" s="629"/>
      <c r="DK13" s="629"/>
      <c r="DL13" s="629"/>
      <c r="DM13" s="629"/>
      <c r="DN13" s="629"/>
      <c r="DO13" s="629"/>
      <c r="DP13" s="630"/>
      <c r="DQ13" s="634">
        <v>
12816131</v>
      </c>
      <c r="DR13" s="629"/>
      <c r="DS13" s="629"/>
      <c r="DT13" s="629"/>
      <c r="DU13" s="629"/>
      <c r="DV13" s="629"/>
      <c r="DW13" s="629"/>
      <c r="DX13" s="629"/>
      <c r="DY13" s="629"/>
      <c r="DZ13" s="629"/>
      <c r="EA13" s="629"/>
      <c r="EB13" s="629"/>
      <c r="EC13" s="669"/>
    </row>
    <row r="14" spans="2:143" ht="11.25" customHeight="1" x14ac:dyDescent="0.2">
      <c r="B14" s="625" t="s">
        <v>
257</v>
      </c>
      <c r="C14" s="626"/>
      <c r="D14" s="626"/>
      <c r="E14" s="626"/>
      <c r="F14" s="626"/>
      <c r="G14" s="626"/>
      <c r="H14" s="626"/>
      <c r="I14" s="626"/>
      <c r="J14" s="626"/>
      <c r="K14" s="626"/>
      <c r="L14" s="626"/>
      <c r="M14" s="626"/>
      <c r="N14" s="626"/>
      <c r="O14" s="626"/>
      <c r="P14" s="626"/>
      <c r="Q14" s="627"/>
      <c r="R14" s="628">
        <v>
2</v>
      </c>
      <c r="S14" s="629"/>
      <c r="T14" s="629"/>
      <c r="U14" s="629"/>
      <c r="V14" s="629"/>
      <c r="W14" s="629"/>
      <c r="X14" s="629"/>
      <c r="Y14" s="630"/>
      <c r="Z14" s="655">
        <v>
0</v>
      </c>
      <c r="AA14" s="655"/>
      <c r="AB14" s="655"/>
      <c r="AC14" s="655"/>
      <c r="AD14" s="656">
        <v>
2</v>
      </c>
      <c r="AE14" s="656"/>
      <c r="AF14" s="656"/>
      <c r="AG14" s="656"/>
      <c r="AH14" s="656"/>
      <c r="AI14" s="656"/>
      <c r="AJ14" s="656"/>
      <c r="AK14" s="656"/>
      <c r="AL14" s="631">
        <v>
0</v>
      </c>
      <c r="AM14" s="632"/>
      <c r="AN14" s="632"/>
      <c r="AO14" s="657"/>
      <c r="AP14" s="625" t="s">
        <v>
258</v>
      </c>
      <c r="AQ14" s="626"/>
      <c r="AR14" s="626"/>
      <c r="AS14" s="626"/>
      <c r="AT14" s="626"/>
      <c r="AU14" s="626"/>
      <c r="AV14" s="626"/>
      <c r="AW14" s="626"/>
      <c r="AX14" s="626"/>
      <c r="AY14" s="626"/>
      <c r="AZ14" s="626"/>
      <c r="BA14" s="626"/>
      <c r="BB14" s="626"/>
      <c r="BC14" s="626"/>
      <c r="BD14" s="626"/>
      <c r="BE14" s="626"/>
      <c r="BF14" s="627"/>
      <c r="BG14" s="628">
        <v>
290715</v>
      </c>
      <c r="BH14" s="629"/>
      <c r="BI14" s="629"/>
      <c r="BJ14" s="629"/>
      <c r="BK14" s="629"/>
      <c r="BL14" s="629"/>
      <c r="BM14" s="629"/>
      <c r="BN14" s="630"/>
      <c r="BO14" s="655">
        <v>
0.8</v>
      </c>
      <c r="BP14" s="655"/>
      <c r="BQ14" s="655"/>
      <c r="BR14" s="655"/>
      <c r="BS14" s="656" t="s">
        <v>
131</v>
      </c>
      <c r="BT14" s="656"/>
      <c r="BU14" s="656"/>
      <c r="BV14" s="656"/>
      <c r="BW14" s="656"/>
      <c r="BX14" s="656"/>
      <c r="BY14" s="656"/>
      <c r="BZ14" s="656"/>
      <c r="CA14" s="656"/>
      <c r="CB14" s="714"/>
      <c r="CD14" s="670" t="s">
        <v>
259</v>
      </c>
      <c r="CE14" s="667"/>
      <c r="CF14" s="667"/>
      <c r="CG14" s="667"/>
      <c r="CH14" s="667"/>
      <c r="CI14" s="667"/>
      <c r="CJ14" s="667"/>
      <c r="CK14" s="667"/>
      <c r="CL14" s="667"/>
      <c r="CM14" s="667"/>
      <c r="CN14" s="667"/>
      <c r="CO14" s="667"/>
      <c r="CP14" s="667"/>
      <c r="CQ14" s="668"/>
      <c r="CR14" s="628">
        <v>
1046501</v>
      </c>
      <c r="CS14" s="629"/>
      <c r="CT14" s="629"/>
      <c r="CU14" s="629"/>
      <c r="CV14" s="629"/>
      <c r="CW14" s="629"/>
      <c r="CX14" s="629"/>
      <c r="CY14" s="630"/>
      <c r="CZ14" s="655">
        <v>
0.5</v>
      </c>
      <c r="DA14" s="655"/>
      <c r="DB14" s="655"/>
      <c r="DC14" s="655"/>
      <c r="DD14" s="634">
        <v>
400665</v>
      </c>
      <c r="DE14" s="629"/>
      <c r="DF14" s="629"/>
      <c r="DG14" s="629"/>
      <c r="DH14" s="629"/>
      <c r="DI14" s="629"/>
      <c r="DJ14" s="629"/>
      <c r="DK14" s="629"/>
      <c r="DL14" s="629"/>
      <c r="DM14" s="629"/>
      <c r="DN14" s="629"/>
      <c r="DO14" s="629"/>
      <c r="DP14" s="630"/>
      <c r="DQ14" s="634">
        <v>
933833</v>
      </c>
      <c r="DR14" s="629"/>
      <c r="DS14" s="629"/>
      <c r="DT14" s="629"/>
      <c r="DU14" s="629"/>
      <c r="DV14" s="629"/>
      <c r="DW14" s="629"/>
      <c r="DX14" s="629"/>
      <c r="DY14" s="629"/>
      <c r="DZ14" s="629"/>
      <c r="EA14" s="629"/>
      <c r="EB14" s="629"/>
      <c r="EC14" s="669"/>
    </row>
    <row r="15" spans="2:143" ht="11.25" customHeight="1" x14ac:dyDescent="0.2">
      <c r="B15" s="625" t="s">
        <v>
260</v>
      </c>
      <c r="C15" s="626"/>
      <c r="D15" s="626"/>
      <c r="E15" s="626"/>
      <c r="F15" s="626"/>
      <c r="G15" s="626"/>
      <c r="H15" s="626"/>
      <c r="I15" s="626"/>
      <c r="J15" s="626"/>
      <c r="K15" s="626"/>
      <c r="L15" s="626"/>
      <c r="M15" s="626"/>
      <c r="N15" s="626"/>
      <c r="O15" s="626"/>
      <c r="P15" s="626"/>
      <c r="Q15" s="627"/>
      <c r="R15" s="628" t="s">
        <v>
235</v>
      </c>
      <c r="S15" s="629"/>
      <c r="T15" s="629"/>
      <c r="U15" s="629"/>
      <c r="V15" s="629"/>
      <c r="W15" s="629"/>
      <c r="X15" s="629"/>
      <c r="Y15" s="630"/>
      <c r="Z15" s="655" t="s">
        <v>
235</v>
      </c>
      <c r="AA15" s="655"/>
      <c r="AB15" s="655"/>
      <c r="AC15" s="655"/>
      <c r="AD15" s="656" t="s">
        <v>
131</v>
      </c>
      <c r="AE15" s="656"/>
      <c r="AF15" s="656"/>
      <c r="AG15" s="656"/>
      <c r="AH15" s="656"/>
      <c r="AI15" s="656"/>
      <c r="AJ15" s="656"/>
      <c r="AK15" s="656"/>
      <c r="AL15" s="631" t="s">
        <v>
131</v>
      </c>
      <c r="AM15" s="632"/>
      <c r="AN15" s="632"/>
      <c r="AO15" s="657"/>
      <c r="AP15" s="625" t="s">
        <v>
261</v>
      </c>
      <c r="AQ15" s="626"/>
      <c r="AR15" s="626"/>
      <c r="AS15" s="626"/>
      <c r="AT15" s="626"/>
      <c r="AU15" s="626"/>
      <c r="AV15" s="626"/>
      <c r="AW15" s="626"/>
      <c r="AX15" s="626"/>
      <c r="AY15" s="626"/>
      <c r="AZ15" s="626"/>
      <c r="BA15" s="626"/>
      <c r="BB15" s="626"/>
      <c r="BC15" s="626"/>
      <c r="BD15" s="626"/>
      <c r="BE15" s="626"/>
      <c r="BF15" s="627"/>
      <c r="BG15" s="628">
        <v>
3144810</v>
      </c>
      <c r="BH15" s="629"/>
      <c r="BI15" s="629"/>
      <c r="BJ15" s="629"/>
      <c r="BK15" s="629"/>
      <c r="BL15" s="629"/>
      <c r="BM15" s="629"/>
      <c r="BN15" s="630"/>
      <c r="BO15" s="655">
        <v>
8.9</v>
      </c>
      <c r="BP15" s="655"/>
      <c r="BQ15" s="655"/>
      <c r="BR15" s="655"/>
      <c r="BS15" s="656" t="s">
        <v>
131</v>
      </c>
      <c r="BT15" s="656"/>
      <c r="BU15" s="656"/>
      <c r="BV15" s="656"/>
      <c r="BW15" s="656"/>
      <c r="BX15" s="656"/>
      <c r="BY15" s="656"/>
      <c r="BZ15" s="656"/>
      <c r="CA15" s="656"/>
      <c r="CB15" s="714"/>
      <c r="CD15" s="670" t="s">
        <v>
262</v>
      </c>
      <c r="CE15" s="667"/>
      <c r="CF15" s="667"/>
      <c r="CG15" s="667"/>
      <c r="CH15" s="667"/>
      <c r="CI15" s="667"/>
      <c r="CJ15" s="667"/>
      <c r="CK15" s="667"/>
      <c r="CL15" s="667"/>
      <c r="CM15" s="667"/>
      <c r="CN15" s="667"/>
      <c r="CO15" s="667"/>
      <c r="CP15" s="667"/>
      <c r="CQ15" s="668"/>
      <c r="CR15" s="628">
        <v>
29030361</v>
      </c>
      <c r="CS15" s="629"/>
      <c r="CT15" s="629"/>
      <c r="CU15" s="629"/>
      <c r="CV15" s="629"/>
      <c r="CW15" s="629"/>
      <c r="CX15" s="629"/>
      <c r="CY15" s="630"/>
      <c r="CZ15" s="655">
        <v>
13.1</v>
      </c>
      <c r="DA15" s="655"/>
      <c r="DB15" s="655"/>
      <c r="DC15" s="655"/>
      <c r="DD15" s="634">
        <v>
6350617</v>
      </c>
      <c r="DE15" s="629"/>
      <c r="DF15" s="629"/>
      <c r="DG15" s="629"/>
      <c r="DH15" s="629"/>
      <c r="DI15" s="629"/>
      <c r="DJ15" s="629"/>
      <c r="DK15" s="629"/>
      <c r="DL15" s="629"/>
      <c r="DM15" s="629"/>
      <c r="DN15" s="629"/>
      <c r="DO15" s="629"/>
      <c r="DP15" s="630"/>
      <c r="DQ15" s="634">
        <v>
23883423</v>
      </c>
      <c r="DR15" s="629"/>
      <c r="DS15" s="629"/>
      <c r="DT15" s="629"/>
      <c r="DU15" s="629"/>
      <c r="DV15" s="629"/>
      <c r="DW15" s="629"/>
      <c r="DX15" s="629"/>
      <c r="DY15" s="629"/>
      <c r="DZ15" s="629"/>
      <c r="EA15" s="629"/>
      <c r="EB15" s="629"/>
      <c r="EC15" s="669"/>
    </row>
    <row r="16" spans="2:143" ht="11.25" customHeight="1" x14ac:dyDescent="0.2">
      <c r="B16" s="625" t="s">
        <v>
263</v>
      </c>
      <c r="C16" s="626"/>
      <c r="D16" s="626"/>
      <c r="E16" s="626"/>
      <c r="F16" s="626"/>
      <c r="G16" s="626"/>
      <c r="H16" s="626"/>
      <c r="I16" s="626"/>
      <c r="J16" s="626"/>
      <c r="K16" s="626"/>
      <c r="L16" s="626"/>
      <c r="M16" s="626"/>
      <c r="N16" s="626"/>
      <c r="O16" s="626"/>
      <c r="P16" s="626"/>
      <c r="Q16" s="627"/>
      <c r="R16" s="628">
        <v>
159028</v>
      </c>
      <c r="S16" s="629"/>
      <c r="T16" s="629"/>
      <c r="U16" s="629"/>
      <c r="V16" s="629"/>
      <c r="W16" s="629"/>
      <c r="X16" s="629"/>
      <c r="Y16" s="630"/>
      <c r="Z16" s="655">
        <v>
0.1</v>
      </c>
      <c r="AA16" s="655"/>
      <c r="AB16" s="655"/>
      <c r="AC16" s="655"/>
      <c r="AD16" s="656">
        <v>
159028</v>
      </c>
      <c r="AE16" s="656"/>
      <c r="AF16" s="656"/>
      <c r="AG16" s="656"/>
      <c r="AH16" s="656"/>
      <c r="AI16" s="656"/>
      <c r="AJ16" s="656"/>
      <c r="AK16" s="656"/>
      <c r="AL16" s="631">
        <v>
0.1</v>
      </c>
      <c r="AM16" s="632"/>
      <c r="AN16" s="632"/>
      <c r="AO16" s="657"/>
      <c r="AP16" s="625" t="s">
        <v>
264</v>
      </c>
      <c r="AQ16" s="626"/>
      <c r="AR16" s="626"/>
      <c r="AS16" s="626"/>
      <c r="AT16" s="626"/>
      <c r="AU16" s="626"/>
      <c r="AV16" s="626"/>
      <c r="AW16" s="626"/>
      <c r="AX16" s="626"/>
      <c r="AY16" s="626"/>
      <c r="AZ16" s="626"/>
      <c r="BA16" s="626"/>
      <c r="BB16" s="626"/>
      <c r="BC16" s="626"/>
      <c r="BD16" s="626"/>
      <c r="BE16" s="626"/>
      <c r="BF16" s="627"/>
      <c r="BG16" s="628" t="s">
        <v>
131</v>
      </c>
      <c r="BH16" s="629"/>
      <c r="BI16" s="629"/>
      <c r="BJ16" s="629"/>
      <c r="BK16" s="629"/>
      <c r="BL16" s="629"/>
      <c r="BM16" s="629"/>
      <c r="BN16" s="630"/>
      <c r="BO16" s="655" t="s">
        <v>
131</v>
      </c>
      <c r="BP16" s="655"/>
      <c r="BQ16" s="655"/>
      <c r="BR16" s="655"/>
      <c r="BS16" s="656" t="s">
        <v>
131</v>
      </c>
      <c r="BT16" s="656"/>
      <c r="BU16" s="656"/>
      <c r="BV16" s="656"/>
      <c r="BW16" s="656"/>
      <c r="BX16" s="656"/>
      <c r="BY16" s="656"/>
      <c r="BZ16" s="656"/>
      <c r="CA16" s="656"/>
      <c r="CB16" s="714"/>
      <c r="CD16" s="670" t="s">
        <v>
265</v>
      </c>
      <c r="CE16" s="667"/>
      <c r="CF16" s="667"/>
      <c r="CG16" s="667"/>
      <c r="CH16" s="667"/>
      <c r="CI16" s="667"/>
      <c r="CJ16" s="667"/>
      <c r="CK16" s="667"/>
      <c r="CL16" s="667"/>
      <c r="CM16" s="667"/>
      <c r="CN16" s="667"/>
      <c r="CO16" s="667"/>
      <c r="CP16" s="667"/>
      <c r="CQ16" s="668"/>
      <c r="CR16" s="628" t="s">
        <v>
235</v>
      </c>
      <c r="CS16" s="629"/>
      <c r="CT16" s="629"/>
      <c r="CU16" s="629"/>
      <c r="CV16" s="629"/>
      <c r="CW16" s="629"/>
      <c r="CX16" s="629"/>
      <c r="CY16" s="630"/>
      <c r="CZ16" s="655" t="s">
        <v>
235</v>
      </c>
      <c r="DA16" s="655"/>
      <c r="DB16" s="655"/>
      <c r="DC16" s="655"/>
      <c r="DD16" s="634" t="s">
        <v>
235</v>
      </c>
      <c r="DE16" s="629"/>
      <c r="DF16" s="629"/>
      <c r="DG16" s="629"/>
      <c r="DH16" s="629"/>
      <c r="DI16" s="629"/>
      <c r="DJ16" s="629"/>
      <c r="DK16" s="629"/>
      <c r="DL16" s="629"/>
      <c r="DM16" s="629"/>
      <c r="DN16" s="629"/>
      <c r="DO16" s="629"/>
      <c r="DP16" s="630"/>
      <c r="DQ16" s="634" t="s">
        <v>
131</v>
      </c>
      <c r="DR16" s="629"/>
      <c r="DS16" s="629"/>
      <c r="DT16" s="629"/>
      <c r="DU16" s="629"/>
      <c r="DV16" s="629"/>
      <c r="DW16" s="629"/>
      <c r="DX16" s="629"/>
      <c r="DY16" s="629"/>
      <c r="DZ16" s="629"/>
      <c r="EA16" s="629"/>
      <c r="EB16" s="629"/>
      <c r="EC16" s="669"/>
    </row>
    <row r="17" spans="2:133" ht="11.25" customHeight="1" x14ac:dyDescent="0.2">
      <c r="B17" s="625" t="s">
        <v>
266</v>
      </c>
      <c r="C17" s="626"/>
      <c r="D17" s="626"/>
      <c r="E17" s="626"/>
      <c r="F17" s="626"/>
      <c r="G17" s="626"/>
      <c r="H17" s="626"/>
      <c r="I17" s="626"/>
      <c r="J17" s="626"/>
      <c r="K17" s="626"/>
      <c r="L17" s="626"/>
      <c r="M17" s="626"/>
      <c r="N17" s="626"/>
      <c r="O17" s="626"/>
      <c r="P17" s="626"/>
      <c r="Q17" s="627"/>
      <c r="R17" s="628" t="s">
        <v>
131</v>
      </c>
      <c r="S17" s="629"/>
      <c r="T17" s="629"/>
      <c r="U17" s="629"/>
      <c r="V17" s="629"/>
      <c r="W17" s="629"/>
      <c r="X17" s="629"/>
      <c r="Y17" s="630"/>
      <c r="Z17" s="655" t="s">
        <v>
235</v>
      </c>
      <c r="AA17" s="655"/>
      <c r="AB17" s="655"/>
      <c r="AC17" s="655"/>
      <c r="AD17" s="656" t="s">
        <v>
131</v>
      </c>
      <c r="AE17" s="656"/>
      <c r="AF17" s="656"/>
      <c r="AG17" s="656"/>
      <c r="AH17" s="656"/>
      <c r="AI17" s="656"/>
      <c r="AJ17" s="656"/>
      <c r="AK17" s="656"/>
      <c r="AL17" s="631" t="s">
        <v>
131</v>
      </c>
      <c r="AM17" s="632"/>
      <c r="AN17" s="632"/>
      <c r="AO17" s="657"/>
      <c r="AP17" s="625" t="s">
        <v>
267</v>
      </c>
      <c r="AQ17" s="626"/>
      <c r="AR17" s="626"/>
      <c r="AS17" s="626"/>
      <c r="AT17" s="626"/>
      <c r="AU17" s="626"/>
      <c r="AV17" s="626"/>
      <c r="AW17" s="626"/>
      <c r="AX17" s="626"/>
      <c r="AY17" s="626"/>
      <c r="AZ17" s="626"/>
      <c r="BA17" s="626"/>
      <c r="BB17" s="626"/>
      <c r="BC17" s="626"/>
      <c r="BD17" s="626"/>
      <c r="BE17" s="626"/>
      <c r="BF17" s="627"/>
      <c r="BG17" s="628" t="s">
        <v>
131</v>
      </c>
      <c r="BH17" s="629"/>
      <c r="BI17" s="629"/>
      <c r="BJ17" s="629"/>
      <c r="BK17" s="629"/>
      <c r="BL17" s="629"/>
      <c r="BM17" s="629"/>
      <c r="BN17" s="630"/>
      <c r="BO17" s="655" t="s">
        <v>
235</v>
      </c>
      <c r="BP17" s="655"/>
      <c r="BQ17" s="655"/>
      <c r="BR17" s="655"/>
      <c r="BS17" s="656" t="s">
        <v>
131</v>
      </c>
      <c r="BT17" s="656"/>
      <c r="BU17" s="656"/>
      <c r="BV17" s="656"/>
      <c r="BW17" s="656"/>
      <c r="BX17" s="656"/>
      <c r="BY17" s="656"/>
      <c r="BZ17" s="656"/>
      <c r="CA17" s="656"/>
      <c r="CB17" s="714"/>
      <c r="CD17" s="670" t="s">
        <v>
268</v>
      </c>
      <c r="CE17" s="667"/>
      <c r="CF17" s="667"/>
      <c r="CG17" s="667"/>
      <c r="CH17" s="667"/>
      <c r="CI17" s="667"/>
      <c r="CJ17" s="667"/>
      <c r="CK17" s="667"/>
      <c r="CL17" s="667"/>
      <c r="CM17" s="667"/>
      <c r="CN17" s="667"/>
      <c r="CO17" s="667"/>
      <c r="CP17" s="667"/>
      <c r="CQ17" s="668"/>
      <c r="CR17" s="628">
        <v>
1345603</v>
      </c>
      <c r="CS17" s="629"/>
      <c r="CT17" s="629"/>
      <c r="CU17" s="629"/>
      <c r="CV17" s="629"/>
      <c r="CW17" s="629"/>
      <c r="CX17" s="629"/>
      <c r="CY17" s="630"/>
      <c r="CZ17" s="655">
        <v>
0.6</v>
      </c>
      <c r="DA17" s="655"/>
      <c r="DB17" s="655"/>
      <c r="DC17" s="655"/>
      <c r="DD17" s="634" t="s">
        <v>
235</v>
      </c>
      <c r="DE17" s="629"/>
      <c r="DF17" s="629"/>
      <c r="DG17" s="629"/>
      <c r="DH17" s="629"/>
      <c r="DI17" s="629"/>
      <c r="DJ17" s="629"/>
      <c r="DK17" s="629"/>
      <c r="DL17" s="629"/>
      <c r="DM17" s="629"/>
      <c r="DN17" s="629"/>
      <c r="DO17" s="629"/>
      <c r="DP17" s="630"/>
      <c r="DQ17" s="634">
        <v>
1345603</v>
      </c>
      <c r="DR17" s="629"/>
      <c r="DS17" s="629"/>
      <c r="DT17" s="629"/>
      <c r="DU17" s="629"/>
      <c r="DV17" s="629"/>
      <c r="DW17" s="629"/>
      <c r="DX17" s="629"/>
      <c r="DY17" s="629"/>
      <c r="DZ17" s="629"/>
      <c r="EA17" s="629"/>
      <c r="EB17" s="629"/>
      <c r="EC17" s="669"/>
    </row>
    <row r="18" spans="2:133" ht="11.25" customHeight="1" x14ac:dyDescent="0.2">
      <c r="B18" s="625" t="s">
        <v>
269</v>
      </c>
      <c r="C18" s="626"/>
      <c r="D18" s="626"/>
      <c r="E18" s="626"/>
      <c r="F18" s="626"/>
      <c r="G18" s="626"/>
      <c r="H18" s="626"/>
      <c r="I18" s="626"/>
      <c r="J18" s="626"/>
      <c r="K18" s="626"/>
      <c r="L18" s="626"/>
      <c r="M18" s="626"/>
      <c r="N18" s="626"/>
      <c r="O18" s="626"/>
      <c r="P18" s="626"/>
      <c r="Q18" s="627"/>
      <c r="R18" s="628">
        <v>
457466</v>
      </c>
      <c r="S18" s="629"/>
      <c r="T18" s="629"/>
      <c r="U18" s="629"/>
      <c r="V18" s="629"/>
      <c r="W18" s="629"/>
      <c r="X18" s="629"/>
      <c r="Y18" s="630"/>
      <c r="Z18" s="655">
        <v>
0.2</v>
      </c>
      <c r="AA18" s="655"/>
      <c r="AB18" s="655"/>
      <c r="AC18" s="655"/>
      <c r="AD18" s="656">
        <v>
457466</v>
      </c>
      <c r="AE18" s="656"/>
      <c r="AF18" s="656"/>
      <c r="AG18" s="656"/>
      <c r="AH18" s="656"/>
      <c r="AI18" s="656"/>
      <c r="AJ18" s="656"/>
      <c r="AK18" s="656"/>
      <c r="AL18" s="631">
        <v>
0.4</v>
      </c>
      <c r="AM18" s="632"/>
      <c r="AN18" s="632"/>
      <c r="AO18" s="657"/>
      <c r="AP18" s="625" t="s">
        <v>
270</v>
      </c>
      <c r="AQ18" s="626"/>
      <c r="AR18" s="626"/>
      <c r="AS18" s="626"/>
      <c r="AT18" s="626"/>
      <c r="AU18" s="626"/>
      <c r="AV18" s="626"/>
      <c r="AW18" s="626"/>
      <c r="AX18" s="626"/>
      <c r="AY18" s="626"/>
      <c r="AZ18" s="626"/>
      <c r="BA18" s="626"/>
      <c r="BB18" s="626"/>
      <c r="BC18" s="626"/>
      <c r="BD18" s="626"/>
      <c r="BE18" s="626"/>
      <c r="BF18" s="627"/>
      <c r="BG18" s="628" t="s">
        <v>
235</v>
      </c>
      <c r="BH18" s="629"/>
      <c r="BI18" s="629"/>
      <c r="BJ18" s="629"/>
      <c r="BK18" s="629"/>
      <c r="BL18" s="629"/>
      <c r="BM18" s="629"/>
      <c r="BN18" s="630"/>
      <c r="BO18" s="655" t="s">
        <v>
131</v>
      </c>
      <c r="BP18" s="655"/>
      <c r="BQ18" s="655"/>
      <c r="BR18" s="655"/>
      <c r="BS18" s="656" t="s">
        <v>
235</v>
      </c>
      <c r="BT18" s="656"/>
      <c r="BU18" s="656"/>
      <c r="BV18" s="656"/>
      <c r="BW18" s="656"/>
      <c r="BX18" s="656"/>
      <c r="BY18" s="656"/>
      <c r="BZ18" s="656"/>
      <c r="CA18" s="656"/>
      <c r="CB18" s="714"/>
      <c r="CD18" s="670" t="s">
        <v>
271</v>
      </c>
      <c r="CE18" s="667"/>
      <c r="CF18" s="667"/>
      <c r="CG18" s="667"/>
      <c r="CH18" s="667"/>
      <c r="CI18" s="667"/>
      <c r="CJ18" s="667"/>
      <c r="CK18" s="667"/>
      <c r="CL18" s="667"/>
      <c r="CM18" s="667"/>
      <c r="CN18" s="667"/>
      <c r="CO18" s="667"/>
      <c r="CP18" s="667"/>
      <c r="CQ18" s="668"/>
      <c r="CR18" s="628">
        <v>
540873</v>
      </c>
      <c r="CS18" s="629"/>
      <c r="CT18" s="629"/>
      <c r="CU18" s="629"/>
      <c r="CV18" s="629"/>
      <c r="CW18" s="629"/>
      <c r="CX18" s="629"/>
      <c r="CY18" s="630"/>
      <c r="CZ18" s="655">
        <v>
0.2</v>
      </c>
      <c r="DA18" s="655"/>
      <c r="DB18" s="655"/>
      <c r="DC18" s="655"/>
      <c r="DD18" s="634">
        <v>
540873</v>
      </c>
      <c r="DE18" s="629"/>
      <c r="DF18" s="629"/>
      <c r="DG18" s="629"/>
      <c r="DH18" s="629"/>
      <c r="DI18" s="629"/>
      <c r="DJ18" s="629"/>
      <c r="DK18" s="629"/>
      <c r="DL18" s="629"/>
      <c r="DM18" s="629"/>
      <c r="DN18" s="629"/>
      <c r="DO18" s="629"/>
      <c r="DP18" s="630"/>
      <c r="DQ18" s="634">
        <v>
540873</v>
      </c>
      <c r="DR18" s="629"/>
      <c r="DS18" s="629"/>
      <c r="DT18" s="629"/>
      <c r="DU18" s="629"/>
      <c r="DV18" s="629"/>
      <c r="DW18" s="629"/>
      <c r="DX18" s="629"/>
      <c r="DY18" s="629"/>
      <c r="DZ18" s="629"/>
      <c r="EA18" s="629"/>
      <c r="EB18" s="629"/>
      <c r="EC18" s="669"/>
    </row>
    <row r="19" spans="2:133" ht="11.25" customHeight="1" x14ac:dyDescent="0.2">
      <c r="B19" s="625" t="s">
        <v>
272</v>
      </c>
      <c r="C19" s="626"/>
      <c r="D19" s="626"/>
      <c r="E19" s="626"/>
      <c r="F19" s="626"/>
      <c r="G19" s="626"/>
      <c r="H19" s="626"/>
      <c r="I19" s="626"/>
      <c r="J19" s="626"/>
      <c r="K19" s="626"/>
      <c r="L19" s="626"/>
      <c r="M19" s="626"/>
      <c r="N19" s="626"/>
      <c r="O19" s="626"/>
      <c r="P19" s="626"/>
      <c r="Q19" s="627"/>
      <c r="R19" s="628">
        <v>
406133</v>
      </c>
      <c r="S19" s="629"/>
      <c r="T19" s="629"/>
      <c r="U19" s="629"/>
      <c r="V19" s="629"/>
      <c r="W19" s="629"/>
      <c r="X19" s="629"/>
      <c r="Y19" s="630"/>
      <c r="Z19" s="655">
        <v>
0.2</v>
      </c>
      <c r="AA19" s="655"/>
      <c r="AB19" s="655"/>
      <c r="AC19" s="655"/>
      <c r="AD19" s="656">
        <v>
406133</v>
      </c>
      <c r="AE19" s="656"/>
      <c r="AF19" s="656"/>
      <c r="AG19" s="656"/>
      <c r="AH19" s="656"/>
      <c r="AI19" s="656"/>
      <c r="AJ19" s="656"/>
      <c r="AK19" s="656"/>
      <c r="AL19" s="631">
        <v>
0.3</v>
      </c>
      <c r="AM19" s="632"/>
      <c r="AN19" s="632"/>
      <c r="AO19" s="657"/>
      <c r="AP19" s="625" t="s">
        <v>
273</v>
      </c>
      <c r="AQ19" s="626"/>
      <c r="AR19" s="626"/>
      <c r="AS19" s="626"/>
      <c r="AT19" s="626"/>
      <c r="AU19" s="626"/>
      <c r="AV19" s="626"/>
      <c r="AW19" s="626"/>
      <c r="AX19" s="626"/>
      <c r="AY19" s="626"/>
      <c r="AZ19" s="626"/>
      <c r="BA19" s="626"/>
      <c r="BB19" s="626"/>
      <c r="BC19" s="626"/>
      <c r="BD19" s="626"/>
      <c r="BE19" s="626"/>
      <c r="BF19" s="627"/>
      <c r="BG19" s="628">
        <v>
4214</v>
      </c>
      <c r="BH19" s="629"/>
      <c r="BI19" s="629"/>
      <c r="BJ19" s="629"/>
      <c r="BK19" s="629"/>
      <c r="BL19" s="629"/>
      <c r="BM19" s="629"/>
      <c r="BN19" s="630"/>
      <c r="BO19" s="655">
        <v>
0</v>
      </c>
      <c r="BP19" s="655"/>
      <c r="BQ19" s="655"/>
      <c r="BR19" s="655"/>
      <c r="BS19" s="656" t="s">
        <v>
235</v>
      </c>
      <c r="BT19" s="656"/>
      <c r="BU19" s="656"/>
      <c r="BV19" s="656"/>
      <c r="BW19" s="656"/>
      <c r="BX19" s="656"/>
      <c r="BY19" s="656"/>
      <c r="BZ19" s="656"/>
      <c r="CA19" s="656"/>
      <c r="CB19" s="714"/>
      <c r="CD19" s="670" t="s">
        <v>
274</v>
      </c>
      <c r="CE19" s="667"/>
      <c r="CF19" s="667"/>
      <c r="CG19" s="667"/>
      <c r="CH19" s="667"/>
      <c r="CI19" s="667"/>
      <c r="CJ19" s="667"/>
      <c r="CK19" s="667"/>
      <c r="CL19" s="667"/>
      <c r="CM19" s="667"/>
      <c r="CN19" s="667"/>
      <c r="CO19" s="667"/>
      <c r="CP19" s="667"/>
      <c r="CQ19" s="668"/>
      <c r="CR19" s="628" t="s">
        <v>
235</v>
      </c>
      <c r="CS19" s="629"/>
      <c r="CT19" s="629"/>
      <c r="CU19" s="629"/>
      <c r="CV19" s="629"/>
      <c r="CW19" s="629"/>
      <c r="CX19" s="629"/>
      <c r="CY19" s="630"/>
      <c r="CZ19" s="655" t="s">
        <v>
131</v>
      </c>
      <c r="DA19" s="655"/>
      <c r="DB19" s="655"/>
      <c r="DC19" s="655"/>
      <c r="DD19" s="634" t="s">
        <v>
235</v>
      </c>
      <c r="DE19" s="629"/>
      <c r="DF19" s="629"/>
      <c r="DG19" s="629"/>
      <c r="DH19" s="629"/>
      <c r="DI19" s="629"/>
      <c r="DJ19" s="629"/>
      <c r="DK19" s="629"/>
      <c r="DL19" s="629"/>
      <c r="DM19" s="629"/>
      <c r="DN19" s="629"/>
      <c r="DO19" s="629"/>
      <c r="DP19" s="630"/>
      <c r="DQ19" s="634" t="s">
        <v>
235</v>
      </c>
      <c r="DR19" s="629"/>
      <c r="DS19" s="629"/>
      <c r="DT19" s="629"/>
      <c r="DU19" s="629"/>
      <c r="DV19" s="629"/>
      <c r="DW19" s="629"/>
      <c r="DX19" s="629"/>
      <c r="DY19" s="629"/>
      <c r="DZ19" s="629"/>
      <c r="EA19" s="629"/>
      <c r="EB19" s="629"/>
      <c r="EC19" s="669"/>
    </row>
    <row r="20" spans="2:133" ht="11.25" customHeight="1" x14ac:dyDescent="0.2">
      <c r="B20" s="625" t="s">
        <v>
275</v>
      </c>
      <c r="C20" s="626"/>
      <c r="D20" s="626"/>
      <c r="E20" s="626"/>
      <c r="F20" s="626"/>
      <c r="G20" s="626"/>
      <c r="H20" s="626"/>
      <c r="I20" s="626"/>
      <c r="J20" s="626"/>
      <c r="K20" s="626"/>
      <c r="L20" s="626"/>
      <c r="M20" s="626"/>
      <c r="N20" s="626"/>
      <c r="O20" s="626"/>
      <c r="P20" s="626"/>
      <c r="Q20" s="627"/>
      <c r="R20" s="628">
        <v>
44891</v>
      </c>
      <c r="S20" s="629"/>
      <c r="T20" s="629"/>
      <c r="U20" s="629"/>
      <c r="V20" s="629"/>
      <c r="W20" s="629"/>
      <c r="X20" s="629"/>
      <c r="Y20" s="630"/>
      <c r="Z20" s="655">
        <v>
0</v>
      </c>
      <c r="AA20" s="655"/>
      <c r="AB20" s="655"/>
      <c r="AC20" s="655"/>
      <c r="AD20" s="656">
        <v>
44891</v>
      </c>
      <c r="AE20" s="656"/>
      <c r="AF20" s="656"/>
      <c r="AG20" s="656"/>
      <c r="AH20" s="656"/>
      <c r="AI20" s="656"/>
      <c r="AJ20" s="656"/>
      <c r="AK20" s="656"/>
      <c r="AL20" s="631">
        <v>
0</v>
      </c>
      <c r="AM20" s="632"/>
      <c r="AN20" s="632"/>
      <c r="AO20" s="657"/>
      <c r="AP20" s="625" t="s">
        <v>
276</v>
      </c>
      <c r="AQ20" s="626"/>
      <c r="AR20" s="626"/>
      <c r="AS20" s="626"/>
      <c r="AT20" s="626"/>
      <c r="AU20" s="626"/>
      <c r="AV20" s="626"/>
      <c r="AW20" s="626"/>
      <c r="AX20" s="626"/>
      <c r="AY20" s="626"/>
      <c r="AZ20" s="626"/>
      <c r="BA20" s="626"/>
      <c r="BB20" s="626"/>
      <c r="BC20" s="626"/>
      <c r="BD20" s="626"/>
      <c r="BE20" s="626"/>
      <c r="BF20" s="627"/>
      <c r="BG20" s="628">
        <v>
4214</v>
      </c>
      <c r="BH20" s="629"/>
      <c r="BI20" s="629"/>
      <c r="BJ20" s="629"/>
      <c r="BK20" s="629"/>
      <c r="BL20" s="629"/>
      <c r="BM20" s="629"/>
      <c r="BN20" s="630"/>
      <c r="BO20" s="655">
        <v>
0</v>
      </c>
      <c r="BP20" s="655"/>
      <c r="BQ20" s="655"/>
      <c r="BR20" s="655"/>
      <c r="BS20" s="656" t="s">
        <v>
131</v>
      </c>
      <c r="BT20" s="656"/>
      <c r="BU20" s="656"/>
      <c r="BV20" s="656"/>
      <c r="BW20" s="656"/>
      <c r="BX20" s="656"/>
      <c r="BY20" s="656"/>
      <c r="BZ20" s="656"/>
      <c r="CA20" s="656"/>
      <c r="CB20" s="714"/>
      <c r="CD20" s="670" t="s">
        <v>
277</v>
      </c>
      <c r="CE20" s="667"/>
      <c r="CF20" s="667"/>
      <c r="CG20" s="667"/>
      <c r="CH20" s="667"/>
      <c r="CI20" s="667"/>
      <c r="CJ20" s="667"/>
      <c r="CK20" s="667"/>
      <c r="CL20" s="667"/>
      <c r="CM20" s="667"/>
      <c r="CN20" s="667"/>
      <c r="CO20" s="667"/>
      <c r="CP20" s="667"/>
      <c r="CQ20" s="668"/>
      <c r="CR20" s="628">
        <v>
221692274</v>
      </c>
      <c r="CS20" s="629"/>
      <c r="CT20" s="629"/>
      <c r="CU20" s="629"/>
      <c r="CV20" s="629"/>
      <c r="CW20" s="629"/>
      <c r="CX20" s="629"/>
      <c r="CY20" s="630"/>
      <c r="CZ20" s="655">
        <v>
100</v>
      </c>
      <c r="DA20" s="655"/>
      <c r="DB20" s="655"/>
      <c r="DC20" s="655"/>
      <c r="DD20" s="634">
        <v>
26317998</v>
      </c>
      <c r="DE20" s="629"/>
      <c r="DF20" s="629"/>
      <c r="DG20" s="629"/>
      <c r="DH20" s="629"/>
      <c r="DI20" s="629"/>
      <c r="DJ20" s="629"/>
      <c r="DK20" s="629"/>
      <c r="DL20" s="629"/>
      <c r="DM20" s="629"/>
      <c r="DN20" s="629"/>
      <c r="DO20" s="629"/>
      <c r="DP20" s="630"/>
      <c r="DQ20" s="634">
        <v>
131893774</v>
      </c>
      <c r="DR20" s="629"/>
      <c r="DS20" s="629"/>
      <c r="DT20" s="629"/>
      <c r="DU20" s="629"/>
      <c r="DV20" s="629"/>
      <c r="DW20" s="629"/>
      <c r="DX20" s="629"/>
      <c r="DY20" s="629"/>
      <c r="DZ20" s="629"/>
      <c r="EA20" s="629"/>
      <c r="EB20" s="629"/>
      <c r="EC20" s="669"/>
    </row>
    <row r="21" spans="2:133" ht="11.25" customHeight="1" x14ac:dyDescent="0.2">
      <c r="B21" s="625" t="s">
        <v>
278</v>
      </c>
      <c r="C21" s="626"/>
      <c r="D21" s="626"/>
      <c r="E21" s="626"/>
      <c r="F21" s="626"/>
      <c r="G21" s="626"/>
      <c r="H21" s="626"/>
      <c r="I21" s="626"/>
      <c r="J21" s="626"/>
      <c r="K21" s="626"/>
      <c r="L21" s="626"/>
      <c r="M21" s="626"/>
      <c r="N21" s="626"/>
      <c r="O21" s="626"/>
      <c r="P21" s="626"/>
      <c r="Q21" s="627"/>
      <c r="R21" s="628">
        <v>
6442</v>
      </c>
      <c r="S21" s="629"/>
      <c r="T21" s="629"/>
      <c r="U21" s="629"/>
      <c r="V21" s="629"/>
      <c r="W21" s="629"/>
      <c r="X21" s="629"/>
      <c r="Y21" s="630"/>
      <c r="Z21" s="655">
        <v>
0</v>
      </c>
      <c r="AA21" s="655"/>
      <c r="AB21" s="655"/>
      <c r="AC21" s="655"/>
      <c r="AD21" s="656">
        <v>
6442</v>
      </c>
      <c r="AE21" s="656"/>
      <c r="AF21" s="656"/>
      <c r="AG21" s="656"/>
      <c r="AH21" s="656"/>
      <c r="AI21" s="656"/>
      <c r="AJ21" s="656"/>
      <c r="AK21" s="656"/>
      <c r="AL21" s="631">
        <v>
0</v>
      </c>
      <c r="AM21" s="632"/>
      <c r="AN21" s="632"/>
      <c r="AO21" s="657"/>
      <c r="AP21" s="721" t="s">
        <v>
279</v>
      </c>
      <c r="AQ21" s="728"/>
      <c r="AR21" s="728"/>
      <c r="AS21" s="728"/>
      <c r="AT21" s="728"/>
      <c r="AU21" s="728"/>
      <c r="AV21" s="728"/>
      <c r="AW21" s="728"/>
      <c r="AX21" s="728"/>
      <c r="AY21" s="728"/>
      <c r="AZ21" s="728"/>
      <c r="BA21" s="728"/>
      <c r="BB21" s="728"/>
      <c r="BC21" s="728"/>
      <c r="BD21" s="728"/>
      <c r="BE21" s="728"/>
      <c r="BF21" s="723"/>
      <c r="BG21" s="628">
        <v>
4214</v>
      </c>
      <c r="BH21" s="629"/>
      <c r="BI21" s="629"/>
      <c r="BJ21" s="629"/>
      <c r="BK21" s="629"/>
      <c r="BL21" s="629"/>
      <c r="BM21" s="629"/>
      <c r="BN21" s="630"/>
      <c r="BO21" s="655">
        <v>
0</v>
      </c>
      <c r="BP21" s="655"/>
      <c r="BQ21" s="655"/>
      <c r="BR21" s="655"/>
      <c r="BS21" s="656" t="s">
        <v>
131</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
280</v>
      </c>
      <c r="C22" s="692"/>
      <c r="D22" s="692"/>
      <c r="E22" s="692"/>
      <c r="F22" s="692"/>
      <c r="G22" s="692"/>
      <c r="H22" s="692"/>
      <c r="I22" s="692"/>
      <c r="J22" s="692"/>
      <c r="K22" s="692"/>
      <c r="L22" s="692"/>
      <c r="M22" s="692"/>
      <c r="N22" s="692"/>
      <c r="O22" s="692"/>
      <c r="P22" s="692"/>
      <c r="Q22" s="693"/>
      <c r="R22" s="628" t="s">
        <v>
131</v>
      </c>
      <c r="S22" s="629"/>
      <c r="T22" s="629"/>
      <c r="U22" s="629"/>
      <c r="V22" s="629"/>
      <c r="W22" s="629"/>
      <c r="X22" s="629"/>
      <c r="Y22" s="630"/>
      <c r="Z22" s="655" t="s">
        <v>
131</v>
      </c>
      <c r="AA22" s="655"/>
      <c r="AB22" s="655"/>
      <c r="AC22" s="655"/>
      <c r="AD22" s="656" t="s">
        <v>
235</v>
      </c>
      <c r="AE22" s="656"/>
      <c r="AF22" s="656"/>
      <c r="AG22" s="656"/>
      <c r="AH22" s="656"/>
      <c r="AI22" s="656"/>
      <c r="AJ22" s="656"/>
      <c r="AK22" s="656"/>
      <c r="AL22" s="631" t="s">
        <v>
131</v>
      </c>
      <c r="AM22" s="632"/>
      <c r="AN22" s="632"/>
      <c r="AO22" s="657"/>
      <c r="AP22" s="721" t="s">
        <v>
281</v>
      </c>
      <c r="AQ22" s="728"/>
      <c r="AR22" s="728"/>
      <c r="AS22" s="728"/>
      <c r="AT22" s="728"/>
      <c r="AU22" s="728"/>
      <c r="AV22" s="728"/>
      <c r="AW22" s="728"/>
      <c r="AX22" s="728"/>
      <c r="AY22" s="728"/>
      <c r="AZ22" s="728"/>
      <c r="BA22" s="728"/>
      <c r="BB22" s="728"/>
      <c r="BC22" s="728"/>
      <c r="BD22" s="728"/>
      <c r="BE22" s="728"/>
      <c r="BF22" s="723"/>
      <c r="BG22" s="628" t="s">
        <v>
131</v>
      </c>
      <c r="BH22" s="629"/>
      <c r="BI22" s="629"/>
      <c r="BJ22" s="629"/>
      <c r="BK22" s="629"/>
      <c r="BL22" s="629"/>
      <c r="BM22" s="629"/>
      <c r="BN22" s="630"/>
      <c r="BO22" s="655" t="s">
        <v>
131</v>
      </c>
      <c r="BP22" s="655"/>
      <c r="BQ22" s="655"/>
      <c r="BR22" s="655"/>
      <c r="BS22" s="656" t="s">
        <v>
235</v>
      </c>
      <c r="BT22" s="656"/>
      <c r="BU22" s="656"/>
      <c r="BV22" s="656"/>
      <c r="BW22" s="656"/>
      <c r="BX22" s="656"/>
      <c r="BY22" s="656"/>
      <c r="BZ22" s="656"/>
      <c r="CA22" s="656"/>
      <c r="CB22" s="714"/>
      <c r="CD22" s="730" t="s">
        <v>
282</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
283</v>
      </c>
      <c r="C23" s="626"/>
      <c r="D23" s="626"/>
      <c r="E23" s="626"/>
      <c r="F23" s="626"/>
      <c r="G23" s="626"/>
      <c r="H23" s="626"/>
      <c r="I23" s="626"/>
      <c r="J23" s="626"/>
      <c r="K23" s="626"/>
      <c r="L23" s="626"/>
      <c r="M23" s="626"/>
      <c r="N23" s="626"/>
      <c r="O23" s="626"/>
      <c r="P23" s="626"/>
      <c r="Q23" s="627"/>
      <c r="R23" s="628" t="s">
        <v>
235</v>
      </c>
      <c r="S23" s="629"/>
      <c r="T23" s="629"/>
      <c r="U23" s="629"/>
      <c r="V23" s="629"/>
      <c r="W23" s="629"/>
      <c r="X23" s="629"/>
      <c r="Y23" s="630"/>
      <c r="Z23" s="655" t="s">
        <v>
131</v>
      </c>
      <c r="AA23" s="655"/>
      <c r="AB23" s="655"/>
      <c r="AC23" s="655"/>
      <c r="AD23" s="656" t="s">
        <v>
131</v>
      </c>
      <c r="AE23" s="656"/>
      <c r="AF23" s="656"/>
      <c r="AG23" s="656"/>
      <c r="AH23" s="656"/>
      <c r="AI23" s="656"/>
      <c r="AJ23" s="656"/>
      <c r="AK23" s="656"/>
      <c r="AL23" s="631" t="s">
        <v>
235</v>
      </c>
      <c r="AM23" s="632"/>
      <c r="AN23" s="632"/>
      <c r="AO23" s="657"/>
      <c r="AP23" s="721" t="s">
        <v>
284</v>
      </c>
      <c r="AQ23" s="728"/>
      <c r="AR23" s="728"/>
      <c r="AS23" s="728"/>
      <c r="AT23" s="728"/>
      <c r="AU23" s="728"/>
      <c r="AV23" s="728"/>
      <c r="AW23" s="728"/>
      <c r="AX23" s="728"/>
      <c r="AY23" s="728"/>
      <c r="AZ23" s="728"/>
      <c r="BA23" s="728"/>
      <c r="BB23" s="728"/>
      <c r="BC23" s="728"/>
      <c r="BD23" s="728"/>
      <c r="BE23" s="728"/>
      <c r="BF23" s="723"/>
      <c r="BG23" s="628" t="s">
        <v>
131</v>
      </c>
      <c r="BH23" s="629"/>
      <c r="BI23" s="629"/>
      <c r="BJ23" s="629"/>
      <c r="BK23" s="629"/>
      <c r="BL23" s="629"/>
      <c r="BM23" s="629"/>
      <c r="BN23" s="630"/>
      <c r="BO23" s="655" t="s">
        <v>
235</v>
      </c>
      <c r="BP23" s="655"/>
      <c r="BQ23" s="655"/>
      <c r="BR23" s="655"/>
      <c r="BS23" s="656" t="s">
        <v>
235</v>
      </c>
      <c r="BT23" s="656"/>
      <c r="BU23" s="656"/>
      <c r="BV23" s="656"/>
      <c r="BW23" s="656"/>
      <c r="BX23" s="656"/>
      <c r="BY23" s="656"/>
      <c r="BZ23" s="656"/>
      <c r="CA23" s="656"/>
      <c r="CB23" s="714"/>
      <c r="CD23" s="730" t="s">
        <v>
223</v>
      </c>
      <c r="CE23" s="731"/>
      <c r="CF23" s="731"/>
      <c r="CG23" s="731"/>
      <c r="CH23" s="731"/>
      <c r="CI23" s="731"/>
      <c r="CJ23" s="731"/>
      <c r="CK23" s="731"/>
      <c r="CL23" s="731"/>
      <c r="CM23" s="731"/>
      <c r="CN23" s="731"/>
      <c r="CO23" s="731"/>
      <c r="CP23" s="731"/>
      <c r="CQ23" s="732"/>
      <c r="CR23" s="730" t="s">
        <v>
285</v>
      </c>
      <c r="CS23" s="731"/>
      <c r="CT23" s="731"/>
      <c r="CU23" s="731"/>
      <c r="CV23" s="731"/>
      <c r="CW23" s="731"/>
      <c r="CX23" s="731"/>
      <c r="CY23" s="732"/>
      <c r="CZ23" s="730" t="s">
        <v>
286</v>
      </c>
      <c r="DA23" s="731"/>
      <c r="DB23" s="731"/>
      <c r="DC23" s="732"/>
      <c r="DD23" s="730" t="s">
        <v>
287</v>
      </c>
      <c r="DE23" s="731"/>
      <c r="DF23" s="731"/>
      <c r="DG23" s="731"/>
      <c r="DH23" s="731"/>
      <c r="DI23" s="731"/>
      <c r="DJ23" s="731"/>
      <c r="DK23" s="732"/>
      <c r="DL23" s="739" t="s">
        <v>
288</v>
      </c>
      <c r="DM23" s="740"/>
      <c r="DN23" s="740"/>
      <c r="DO23" s="740"/>
      <c r="DP23" s="740"/>
      <c r="DQ23" s="740"/>
      <c r="DR23" s="740"/>
      <c r="DS23" s="740"/>
      <c r="DT23" s="740"/>
      <c r="DU23" s="740"/>
      <c r="DV23" s="741"/>
      <c r="DW23" s="730" t="s">
        <v>
289</v>
      </c>
      <c r="DX23" s="731"/>
      <c r="DY23" s="731"/>
      <c r="DZ23" s="731"/>
      <c r="EA23" s="731"/>
      <c r="EB23" s="731"/>
      <c r="EC23" s="732"/>
    </row>
    <row r="24" spans="2:133" ht="11.25" customHeight="1" x14ac:dyDescent="0.2">
      <c r="B24" s="625" t="s">
        <v>
290</v>
      </c>
      <c r="C24" s="626"/>
      <c r="D24" s="626"/>
      <c r="E24" s="626"/>
      <c r="F24" s="626"/>
      <c r="G24" s="626"/>
      <c r="H24" s="626"/>
      <c r="I24" s="626"/>
      <c r="J24" s="626"/>
      <c r="K24" s="626"/>
      <c r="L24" s="626"/>
      <c r="M24" s="626"/>
      <c r="N24" s="626"/>
      <c r="O24" s="626"/>
      <c r="P24" s="626"/>
      <c r="Q24" s="627"/>
      <c r="R24" s="628" t="s">
        <v>
131</v>
      </c>
      <c r="S24" s="629"/>
      <c r="T24" s="629"/>
      <c r="U24" s="629"/>
      <c r="V24" s="629"/>
      <c r="W24" s="629"/>
      <c r="X24" s="629"/>
      <c r="Y24" s="630"/>
      <c r="Z24" s="655" t="s">
        <v>
235</v>
      </c>
      <c r="AA24" s="655"/>
      <c r="AB24" s="655"/>
      <c r="AC24" s="655"/>
      <c r="AD24" s="656" t="s">
        <v>
131</v>
      </c>
      <c r="AE24" s="656"/>
      <c r="AF24" s="656"/>
      <c r="AG24" s="656"/>
      <c r="AH24" s="656"/>
      <c r="AI24" s="656"/>
      <c r="AJ24" s="656"/>
      <c r="AK24" s="656"/>
      <c r="AL24" s="631" t="s">
        <v>
235</v>
      </c>
      <c r="AM24" s="632"/>
      <c r="AN24" s="632"/>
      <c r="AO24" s="657"/>
      <c r="AP24" s="721" t="s">
        <v>
291</v>
      </c>
      <c r="AQ24" s="728"/>
      <c r="AR24" s="728"/>
      <c r="AS24" s="728"/>
      <c r="AT24" s="728"/>
      <c r="AU24" s="728"/>
      <c r="AV24" s="728"/>
      <c r="AW24" s="728"/>
      <c r="AX24" s="728"/>
      <c r="AY24" s="728"/>
      <c r="AZ24" s="728"/>
      <c r="BA24" s="728"/>
      <c r="BB24" s="728"/>
      <c r="BC24" s="728"/>
      <c r="BD24" s="728"/>
      <c r="BE24" s="728"/>
      <c r="BF24" s="723"/>
      <c r="BG24" s="628" t="s">
        <v>
235</v>
      </c>
      <c r="BH24" s="629"/>
      <c r="BI24" s="629"/>
      <c r="BJ24" s="629"/>
      <c r="BK24" s="629"/>
      <c r="BL24" s="629"/>
      <c r="BM24" s="629"/>
      <c r="BN24" s="630"/>
      <c r="BO24" s="655" t="s">
        <v>
235</v>
      </c>
      <c r="BP24" s="655"/>
      <c r="BQ24" s="655"/>
      <c r="BR24" s="655"/>
      <c r="BS24" s="656" t="s">
        <v>
235</v>
      </c>
      <c r="BT24" s="656"/>
      <c r="BU24" s="656"/>
      <c r="BV24" s="656"/>
      <c r="BW24" s="656"/>
      <c r="BX24" s="656"/>
      <c r="BY24" s="656"/>
      <c r="BZ24" s="656"/>
      <c r="CA24" s="656"/>
      <c r="CB24" s="714"/>
      <c r="CD24" s="684" t="s">
        <v>
292</v>
      </c>
      <c r="CE24" s="685"/>
      <c r="CF24" s="685"/>
      <c r="CG24" s="685"/>
      <c r="CH24" s="685"/>
      <c r="CI24" s="685"/>
      <c r="CJ24" s="685"/>
      <c r="CK24" s="685"/>
      <c r="CL24" s="685"/>
      <c r="CM24" s="685"/>
      <c r="CN24" s="685"/>
      <c r="CO24" s="685"/>
      <c r="CP24" s="685"/>
      <c r="CQ24" s="686"/>
      <c r="CR24" s="681">
        <v>
114177646</v>
      </c>
      <c r="CS24" s="682"/>
      <c r="CT24" s="682"/>
      <c r="CU24" s="682"/>
      <c r="CV24" s="682"/>
      <c r="CW24" s="682"/>
      <c r="CX24" s="682"/>
      <c r="CY24" s="725"/>
      <c r="CZ24" s="726">
        <v>
51.5</v>
      </c>
      <c r="DA24" s="700"/>
      <c r="DB24" s="700"/>
      <c r="DC24" s="729"/>
      <c r="DD24" s="724">
        <v>
55006468</v>
      </c>
      <c r="DE24" s="682"/>
      <c r="DF24" s="682"/>
      <c r="DG24" s="682"/>
      <c r="DH24" s="682"/>
      <c r="DI24" s="682"/>
      <c r="DJ24" s="682"/>
      <c r="DK24" s="725"/>
      <c r="DL24" s="724">
        <v>
54470381</v>
      </c>
      <c r="DM24" s="682"/>
      <c r="DN24" s="682"/>
      <c r="DO24" s="682"/>
      <c r="DP24" s="682"/>
      <c r="DQ24" s="682"/>
      <c r="DR24" s="682"/>
      <c r="DS24" s="682"/>
      <c r="DT24" s="682"/>
      <c r="DU24" s="682"/>
      <c r="DV24" s="725"/>
      <c r="DW24" s="726">
        <v>
43.5</v>
      </c>
      <c r="DX24" s="700"/>
      <c r="DY24" s="700"/>
      <c r="DZ24" s="700"/>
      <c r="EA24" s="700"/>
      <c r="EB24" s="700"/>
      <c r="EC24" s="727"/>
    </row>
    <row r="25" spans="2:133" ht="11.25" customHeight="1" x14ac:dyDescent="0.2">
      <c r="B25" s="625" t="s">
        <v>
293</v>
      </c>
      <c r="C25" s="626"/>
      <c r="D25" s="626"/>
      <c r="E25" s="626"/>
      <c r="F25" s="626"/>
      <c r="G25" s="626"/>
      <c r="H25" s="626"/>
      <c r="I25" s="626"/>
      <c r="J25" s="626"/>
      <c r="K25" s="626"/>
      <c r="L25" s="626"/>
      <c r="M25" s="626"/>
      <c r="N25" s="626"/>
      <c r="O25" s="626"/>
      <c r="P25" s="626"/>
      <c r="Q25" s="627"/>
      <c r="R25" s="628" t="s">
        <v>
131</v>
      </c>
      <c r="S25" s="629"/>
      <c r="T25" s="629"/>
      <c r="U25" s="629"/>
      <c r="V25" s="629"/>
      <c r="W25" s="629"/>
      <c r="X25" s="629"/>
      <c r="Y25" s="630"/>
      <c r="Z25" s="655" t="s">
        <v>
235</v>
      </c>
      <c r="AA25" s="655"/>
      <c r="AB25" s="655"/>
      <c r="AC25" s="655"/>
      <c r="AD25" s="656" t="s">
        <v>
235</v>
      </c>
      <c r="AE25" s="656"/>
      <c r="AF25" s="656"/>
      <c r="AG25" s="656"/>
      <c r="AH25" s="656"/>
      <c r="AI25" s="656"/>
      <c r="AJ25" s="656"/>
      <c r="AK25" s="656"/>
      <c r="AL25" s="631" t="s">
        <v>
131</v>
      </c>
      <c r="AM25" s="632"/>
      <c r="AN25" s="632"/>
      <c r="AO25" s="657"/>
      <c r="AP25" s="721" t="s">
        <v>
294</v>
      </c>
      <c r="AQ25" s="728"/>
      <c r="AR25" s="728"/>
      <c r="AS25" s="728"/>
      <c r="AT25" s="728"/>
      <c r="AU25" s="728"/>
      <c r="AV25" s="728"/>
      <c r="AW25" s="728"/>
      <c r="AX25" s="728"/>
      <c r="AY25" s="728"/>
      <c r="AZ25" s="728"/>
      <c r="BA25" s="728"/>
      <c r="BB25" s="728"/>
      <c r="BC25" s="728"/>
      <c r="BD25" s="728"/>
      <c r="BE25" s="728"/>
      <c r="BF25" s="723"/>
      <c r="BG25" s="628" t="s">
        <v>
131</v>
      </c>
      <c r="BH25" s="629"/>
      <c r="BI25" s="629"/>
      <c r="BJ25" s="629"/>
      <c r="BK25" s="629"/>
      <c r="BL25" s="629"/>
      <c r="BM25" s="629"/>
      <c r="BN25" s="630"/>
      <c r="BO25" s="655" t="s">
        <v>
131</v>
      </c>
      <c r="BP25" s="655"/>
      <c r="BQ25" s="655"/>
      <c r="BR25" s="655"/>
      <c r="BS25" s="656" t="s">
        <v>
131</v>
      </c>
      <c r="BT25" s="656"/>
      <c r="BU25" s="656"/>
      <c r="BV25" s="656"/>
      <c r="BW25" s="656"/>
      <c r="BX25" s="656"/>
      <c r="BY25" s="656"/>
      <c r="BZ25" s="656"/>
      <c r="CA25" s="656"/>
      <c r="CB25" s="714"/>
      <c r="CD25" s="670" t="s">
        <v>
295</v>
      </c>
      <c r="CE25" s="667"/>
      <c r="CF25" s="667"/>
      <c r="CG25" s="667"/>
      <c r="CH25" s="667"/>
      <c r="CI25" s="667"/>
      <c r="CJ25" s="667"/>
      <c r="CK25" s="667"/>
      <c r="CL25" s="667"/>
      <c r="CM25" s="667"/>
      <c r="CN25" s="667"/>
      <c r="CO25" s="667"/>
      <c r="CP25" s="667"/>
      <c r="CQ25" s="668"/>
      <c r="CR25" s="628">
        <v>
28897662</v>
      </c>
      <c r="CS25" s="639"/>
      <c r="CT25" s="639"/>
      <c r="CU25" s="639"/>
      <c r="CV25" s="639"/>
      <c r="CW25" s="639"/>
      <c r="CX25" s="639"/>
      <c r="CY25" s="640"/>
      <c r="CZ25" s="631">
        <v>
13</v>
      </c>
      <c r="DA25" s="641"/>
      <c r="DB25" s="641"/>
      <c r="DC25" s="642"/>
      <c r="DD25" s="634">
        <v>
27177015</v>
      </c>
      <c r="DE25" s="639"/>
      <c r="DF25" s="639"/>
      <c r="DG25" s="639"/>
      <c r="DH25" s="639"/>
      <c r="DI25" s="639"/>
      <c r="DJ25" s="639"/>
      <c r="DK25" s="640"/>
      <c r="DL25" s="634">
        <v>
26640940</v>
      </c>
      <c r="DM25" s="639"/>
      <c r="DN25" s="639"/>
      <c r="DO25" s="639"/>
      <c r="DP25" s="639"/>
      <c r="DQ25" s="639"/>
      <c r="DR25" s="639"/>
      <c r="DS25" s="639"/>
      <c r="DT25" s="639"/>
      <c r="DU25" s="639"/>
      <c r="DV25" s="640"/>
      <c r="DW25" s="631">
        <v>
21.3</v>
      </c>
      <c r="DX25" s="641"/>
      <c r="DY25" s="641"/>
      <c r="DZ25" s="641"/>
      <c r="EA25" s="641"/>
      <c r="EB25" s="641"/>
      <c r="EC25" s="662"/>
    </row>
    <row r="26" spans="2:133" ht="11.25" customHeight="1" x14ac:dyDescent="0.2">
      <c r="B26" s="625" t="s">
        <v>
296</v>
      </c>
      <c r="C26" s="626"/>
      <c r="D26" s="626"/>
      <c r="E26" s="626"/>
      <c r="F26" s="626"/>
      <c r="G26" s="626"/>
      <c r="H26" s="626"/>
      <c r="I26" s="626"/>
      <c r="J26" s="626"/>
      <c r="K26" s="626"/>
      <c r="L26" s="626"/>
      <c r="M26" s="626"/>
      <c r="N26" s="626"/>
      <c r="O26" s="626"/>
      <c r="P26" s="626"/>
      <c r="Q26" s="627"/>
      <c r="R26" s="628" t="s">
        <v>
131</v>
      </c>
      <c r="S26" s="629"/>
      <c r="T26" s="629"/>
      <c r="U26" s="629"/>
      <c r="V26" s="629"/>
      <c r="W26" s="629"/>
      <c r="X26" s="629"/>
      <c r="Y26" s="630"/>
      <c r="Z26" s="655" t="s">
        <v>
131</v>
      </c>
      <c r="AA26" s="655"/>
      <c r="AB26" s="655"/>
      <c r="AC26" s="655"/>
      <c r="AD26" s="656" t="s">
        <v>
131</v>
      </c>
      <c r="AE26" s="656"/>
      <c r="AF26" s="656"/>
      <c r="AG26" s="656"/>
      <c r="AH26" s="656"/>
      <c r="AI26" s="656"/>
      <c r="AJ26" s="656"/>
      <c r="AK26" s="656"/>
      <c r="AL26" s="631" t="s">
        <v>
235</v>
      </c>
      <c r="AM26" s="632"/>
      <c r="AN26" s="632"/>
      <c r="AO26" s="657"/>
      <c r="AP26" s="721" t="s">
        <v>
297</v>
      </c>
      <c r="AQ26" s="722"/>
      <c r="AR26" s="722"/>
      <c r="AS26" s="722"/>
      <c r="AT26" s="722"/>
      <c r="AU26" s="722"/>
      <c r="AV26" s="722"/>
      <c r="AW26" s="722"/>
      <c r="AX26" s="722"/>
      <c r="AY26" s="722"/>
      <c r="AZ26" s="722"/>
      <c r="BA26" s="722"/>
      <c r="BB26" s="722"/>
      <c r="BC26" s="722"/>
      <c r="BD26" s="722"/>
      <c r="BE26" s="722"/>
      <c r="BF26" s="723"/>
      <c r="BG26" s="628" t="s">
        <v>
131</v>
      </c>
      <c r="BH26" s="629"/>
      <c r="BI26" s="629"/>
      <c r="BJ26" s="629"/>
      <c r="BK26" s="629"/>
      <c r="BL26" s="629"/>
      <c r="BM26" s="629"/>
      <c r="BN26" s="630"/>
      <c r="BO26" s="655" t="s">
        <v>
235</v>
      </c>
      <c r="BP26" s="655"/>
      <c r="BQ26" s="655"/>
      <c r="BR26" s="655"/>
      <c r="BS26" s="656" t="s">
        <v>
235</v>
      </c>
      <c r="BT26" s="656"/>
      <c r="BU26" s="656"/>
      <c r="BV26" s="656"/>
      <c r="BW26" s="656"/>
      <c r="BX26" s="656"/>
      <c r="BY26" s="656"/>
      <c r="BZ26" s="656"/>
      <c r="CA26" s="656"/>
      <c r="CB26" s="714"/>
      <c r="CD26" s="670" t="s">
        <v>
298</v>
      </c>
      <c r="CE26" s="667"/>
      <c r="CF26" s="667"/>
      <c r="CG26" s="667"/>
      <c r="CH26" s="667"/>
      <c r="CI26" s="667"/>
      <c r="CJ26" s="667"/>
      <c r="CK26" s="667"/>
      <c r="CL26" s="667"/>
      <c r="CM26" s="667"/>
      <c r="CN26" s="667"/>
      <c r="CO26" s="667"/>
      <c r="CP26" s="667"/>
      <c r="CQ26" s="668"/>
      <c r="CR26" s="628">
        <v>
17243204</v>
      </c>
      <c r="CS26" s="629"/>
      <c r="CT26" s="629"/>
      <c r="CU26" s="629"/>
      <c r="CV26" s="629"/>
      <c r="CW26" s="629"/>
      <c r="CX26" s="629"/>
      <c r="CY26" s="630"/>
      <c r="CZ26" s="631">
        <v>
7.8</v>
      </c>
      <c r="DA26" s="641"/>
      <c r="DB26" s="641"/>
      <c r="DC26" s="642"/>
      <c r="DD26" s="634">
        <v>
16042938</v>
      </c>
      <c r="DE26" s="629"/>
      <c r="DF26" s="629"/>
      <c r="DG26" s="629"/>
      <c r="DH26" s="629"/>
      <c r="DI26" s="629"/>
      <c r="DJ26" s="629"/>
      <c r="DK26" s="630"/>
      <c r="DL26" s="634" t="s">
        <v>
131</v>
      </c>
      <c r="DM26" s="629"/>
      <c r="DN26" s="629"/>
      <c r="DO26" s="629"/>
      <c r="DP26" s="629"/>
      <c r="DQ26" s="629"/>
      <c r="DR26" s="629"/>
      <c r="DS26" s="629"/>
      <c r="DT26" s="629"/>
      <c r="DU26" s="629"/>
      <c r="DV26" s="630"/>
      <c r="DW26" s="631" t="s">
        <v>
131</v>
      </c>
      <c r="DX26" s="641"/>
      <c r="DY26" s="641"/>
      <c r="DZ26" s="641"/>
      <c r="EA26" s="641"/>
      <c r="EB26" s="641"/>
      <c r="EC26" s="662"/>
    </row>
    <row r="27" spans="2:133" ht="11.25" customHeight="1" x14ac:dyDescent="0.2">
      <c r="B27" s="625" t="s">
        <v>
299</v>
      </c>
      <c r="C27" s="626"/>
      <c r="D27" s="626"/>
      <c r="E27" s="626"/>
      <c r="F27" s="626"/>
      <c r="G27" s="626"/>
      <c r="H27" s="626"/>
      <c r="I27" s="626"/>
      <c r="J27" s="626"/>
      <c r="K27" s="626"/>
      <c r="L27" s="626"/>
      <c r="M27" s="626"/>
      <c r="N27" s="626"/>
      <c r="O27" s="626"/>
      <c r="P27" s="626"/>
      <c r="Q27" s="627"/>
      <c r="R27" s="628">
        <v>
48148190</v>
      </c>
      <c r="S27" s="629"/>
      <c r="T27" s="629"/>
      <c r="U27" s="629"/>
      <c r="V27" s="629"/>
      <c r="W27" s="629"/>
      <c r="X27" s="629"/>
      <c r="Y27" s="630"/>
      <c r="Z27" s="655">
        <v>
20.2</v>
      </c>
      <c r="AA27" s="655"/>
      <c r="AB27" s="655"/>
      <c r="AC27" s="655"/>
      <c r="AD27" s="656">
        <v>
48148190</v>
      </c>
      <c r="AE27" s="656"/>
      <c r="AF27" s="656"/>
      <c r="AG27" s="656"/>
      <c r="AH27" s="656"/>
      <c r="AI27" s="656"/>
      <c r="AJ27" s="656"/>
      <c r="AK27" s="656"/>
      <c r="AL27" s="631">
        <v>
38.4</v>
      </c>
      <c r="AM27" s="632"/>
      <c r="AN27" s="632"/>
      <c r="AO27" s="657"/>
      <c r="AP27" s="625" t="s">
        <v>
300</v>
      </c>
      <c r="AQ27" s="626"/>
      <c r="AR27" s="626"/>
      <c r="AS27" s="626"/>
      <c r="AT27" s="626"/>
      <c r="AU27" s="626"/>
      <c r="AV27" s="626"/>
      <c r="AW27" s="626"/>
      <c r="AX27" s="626"/>
      <c r="AY27" s="626"/>
      <c r="AZ27" s="626"/>
      <c r="BA27" s="626"/>
      <c r="BB27" s="626"/>
      <c r="BC27" s="626"/>
      <c r="BD27" s="626"/>
      <c r="BE27" s="626"/>
      <c r="BF27" s="627"/>
      <c r="BG27" s="628">
        <v>
35201117</v>
      </c>
      <c r="BH27" s="629"/>
      <c r="BI27" s="629"/>
      <c r="BJ27" s="629"/>
      <c r="BK27" s="629"/>
      <c r="BL27" s="629"/>
      <c r="BM27" s="629"/>
      <c r="BN27" s="630"/>
      <c r="BO27" s="655">
        <v>
100</v>
      </c>
      <c r="BP27" s="655"/>
      <c r="BQ27" s="655"/>
      <c r="BR27" s="655"/>
      <c r="BS27" s="656" t="s">
        <v>
235</v>
      </c>
      <c r="BT27" s="656"/>
      <c r="BU27" s="656"/>
      <c r="BV27" s="656"/>
      <c r="BW27" s="656"/>
      <c r="BX27" s="656"/>
      <c r="BY27" s="656"/>
      <c r="BZ27" s="656"/>
      <c r="CA27" s="656"/>
      <c r="CB27" s="714"/>
      <c r="CD27" s="670" t="s">
        <v>
301</v>
      </c>
      <c r="CE27" s="667"/>
      <c r="CF27" s="667"/>
      <c r="CG27" s="667"/>
      <c r="CH27" s="667"/>
      <c r="CI27" s="667"/>
      <c r="CJ27" s="667"/>
      <c r="CK27" s="667"/>
      <c r="CL27" s="667"/>
      <c r="CM27" s="667"/>
      <c r="CN27" s="667"/>
      <c r="CO27" s="667"/>
      <c r="CP27" s="667"/>
      <c r="CQ27" s="668"/>
      <c r="CR27" s="628">
        <v>
83935811</v>
      </c>
      <c r="CS27" s="639"/>
      <c r="CT27" s="639"/>
      <c r="CU27" s="639"/>
      <c r="CV27" s="639"/>
      <c r="CW27" s="639"/>
      <c r="CX27" s="639"/>
      <c r="CY27" s="640"/>
      <c r="CZ27" s="631">
        <v>
37.9</v>
      </c>
      <c r="DA27" s="641"/>
      <c r="DB27" s="641"/>
      <c r="DC27" s="642"/>
      <c r="DD27" s="634">
        <v>
26485280</v>
      </c>
      <c r="DE27" s="639"/>
      <c r="DF27" s="639"/>
      <c r="DG27" s="639"/>
      <c r="DH27" s="639"/>
      <c r="DI27" s="639"/>
      <c r="DJ27" s="639"/>
      <c r="DK27" s="640"/>
      <c r="DL27" s="634">
        <v>
26485268</v>
      </c>
      <c r="DM27" s="639"/>
      <c r="DN27" s="639"/>
      <c r="DO27" s="639"/>
      <c r="DP27" s="639"/>
      <c r="DQ27" s="639"/>
      <c r="DR27" s="639"/>
      <c r="DS27" s="639"/>
      <c r="DT27" s="639"/>
      <c r="DU27" s="639"/>
      <c r="DV27" s="640"/>
      <c r="DW27" s="631">
        <v>
21.1</v>
      </c>
      <c r="DX27" s="641"/>
      <c r="DY27" s="641"/>
      <c r="DZ27" s="641"/>
      <c r="EA27" s="641"/>
      <c r="EB27" s="641"/>
      <c r="EC27" s="662"/>
    </row>
    <row r="28" spans="2:133" ht="11.25" customHeight="1" x14ac:dyDescent="0.2">
      <c r="B28" s="625" t="s">
        <v>
302</v>
      </c>
      <c r="C28" s="626"/>
      <c r="D28" s="626"/>
      <c r="E28" s="626"/>
      <c r="F28" s="626"/>
      <c r="G28" s="626"/>
      <c r="H28" s="626"/>
      <c r="I28" s="626"/>
      <c r="J28" s="626"/>
      <c r="K28" s="626"/>
      <c r="L28" s="626"/>
      <c r="M28" s="626"/>
      <c r="N28" s="626"/>
      <c r="O28" s="626"/>
      <c r="P28" s="626"/>
      <c r="Q28" s="627"/>
      <c r="R28" s="628">
        <v>
42055</v>
      </c>
      <c r="S28" s="629"/>
      <c r="T28" s="629"/>
      <c r="U28" s="629"/>
      <c r="V28" s="629"/>
      <c r="W28" s="629"/>
      <c r="X28" s="629"/>
      <c r="Y28" s="630"/>
      <c r="Z28" s="655">
        <v>
0</v>
      </c>
      <c r="AA28" s="655"/>
      <c r="AB28" s="655"/>
      <c r="AC28" s="655"/>
      <c r="AD28" s="656">
        <v>
42055</v>
      </c>
      <c r="AE28" s="656"/>
      <c r="AF28" s="656"/>
      <c r="AG28" s="656"/>
      <c r="AH28" s="656"/>
      <c r="AI28" s="656"/>
      <c r="AJ28" s="656"/>
      <c r="AK28" s="656"/>
      <c r="AL28" s="631">
        <v>
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
303</v>
      </c>
      <c r="CE28" s="667"/>
      <c r="CF28" s="667"/>
      <c r="CG28" s="667"/>
      <c r="CH28" s="667"/>
      <c r="CI28" s="667"/>
      <c r="CJ28" s="667"/>
      <c r="CK28" s="667"/>
      <c r="CL28" s="667"/>
      <c r="CM28" s="667"/>
      <c r="CN28" s="667"/>
      <c r="CO28" s="667"/>
      <c r="CP28" s="667"/>
      <c r="CQ28" s="668"/>
      <c r="CR28" s="628">
        <v>
1344173</v>
      </c>
      <c r="CS28" s="629"/>
      <c r="CT28" s="629"/>
      <c r="CU28" s="629"/>
      <c r="CV28" s="629"/>
      <c r="CW28" s="629"/>
      <c r="CX28" s="629"/>
      <c r="CY28" s="630"/>
      <c r="CZ28" s="631">
        <v>
0.6</v>
      </c>
      <c r="DA28" s="641"/>
      <c r="DB28" s="641"/>
      <c r="DC28" s="642"/>
      <c r="DD28" s="634">
        <v>
1344173</v>
      </c>
      <c r="DE28" s="629"/>
      <c r="DF28" s="629"/>
      <c r="DG28" s="629"/>
      <c r="DH28" s="629"/>
      <c r="DI28" s="629"/>
      <c r="DJ28" s="629"/>
      <c r="DK28" s="630"/>
      <c r="DL28" s="634">
        <v>
1344173</v>
      </c>
      <c r="DM28" s="629"/>
      <c r="DN28" s="629"/>
      <c r="DO28" s="629"/>
      <c r="DP28" s="629"/>
      <c r="DQ28" s="629"/>
      <c r="DR28" s="629"/>
      <c r="DS28" s="629"/>
      <c r="DT28" s="629"/>
      <c r="DU28" s="629"/>
      <c r="DV28" s="630"/>
      <c r="DW28" s="631">
        <v>
1.1000000000000001</v>
      </c>
      <c r="DX28" s="641"/>
      <c r="DY28" s="641"/>
      <c r="DZ28" s="641"/>
      <c r="EA28" s="641"/>
      <c r="EB28" s="641"/>
      <c r="EC28" s="662"/>
    </row>
    <row r="29" spans="2:133" ht="11.25" customHeight="1" x14ac:dyDescent="0.2">
      <c r="B29" s="625" t="s">
        <v>
304</v>
      </c>
      <c r="C29" s="626"/>
      <c r="D29" s="626"/>
      <c r="E29" s="626"/>
      <c r="F29" s="626"/>
      <c r="G29" s="626"/>
      <c r="H29" s="626"/>
      <c r="I29" s="626"/>
      <c r="J29" s="626"/>
      <c r="K29" s="626"/>
      <c r="L29" s="626"/>
      <c r="M29" s="626"/>
      <c r="N29" s="626"/>
      <c r="O29" s="626"/>
      <c r="P29" s="626"/>
      <c r="Q29" s="627"/>
      <c r="R29" s="628">
        <v>
1497593</v>
      </c>
      <c r="S29" s="629"/>
      <c r="T29" s="629"/>
      <c r="U29" s="629"/>
      <c r="V29" s="629"/>
      <c r="W29" s="629"/>
      <c r="X29" s="629"/>
      <c r="Y29" s="630"/>
      <c r="Z29" s="655">
        <v>
0.6</v>
      </c>
      <c r="AA29" s="655"/>
      <c r="AB29" s="655"/>
      <c r="AC29" s="655"/>
      <c r="AD29" s="656" t="s">
        <v>
235</v>
      </c>
      <c r="AE29" s="656"/>
      <c r="AF29" s="656"/>
      <c r="AG29" s="656"/>
      <c r="AH29" s="656"/>
      <c r="AI29" s="656"/>
      <c r="AJ29" s="656"/>
      <c r="AK29" s="656"/>
      <c r="AL29" s="631" t="s">
        <v>
235</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
305</v>
      </c>
      <c r="CE29" s="716"/>
      <c r="CF29" s="670" t="s">
        <v>
70</v>
      </c>
      <c r="CG29" s="667"/>
      <c r="CH29" s="667"/>
      <c r="CI29" s="667"/>
      <c r="CJ29" s="667"/>
      <c r="CK29" s="667"/>
      <c r="CL29" s="667"/>
      <c r="CM29" s="667"/>
      <c r="CN29" s="667"/>
      <c r="CO29" s="667"/>
      <c r="CP29" s="667"/>
      <c r="CQ29" s="668"/>
      <c r="CR29" s="628">
        <v>
1344173</v>
      </c>
      <c r="CS29" s="639"/>
      <c r="CT29" s="639"/>
      <c r="CU29" s="639"/>
      <c r="CV29" s="639"/>
      <c r="CW29" s="639"/>
      <c r="CX29" s="639"/>
      <c r="CY29" s="640"/>
      <c r="CZ29" s="631">
        <v>
0.6</v>
      </c>
      <c r="DA29" s="641"/>
      <c r="DB29" s="641"/>
      <c r="DC29" s="642"/>
      <c r="DD29" s="634">
        <v>
1344173</v>
      </c>
      <c r="DE29" s="639"/>
      <c r="DF29" s="639"/>
      <c r="DG29" s="639"/>
      <c r="DH29" s="639"/>
      <c r="DI29" s="639"/>
      <c r="DJ29" s="639"/>
      <c r="DK29" s="640"/>
      <c r="DL29" s="634">
        <v>
1344173</v>
      </c>
      <c r="DM29" s="639"/>
      <c r="DN29" s="639"/>
      <c r="DO29" s="639"/>
      <c r="DP29" s="639"/>
      <c r="DQ29" s="639"/>
      <c r="DR29" s="639"/>
      <c r="DS29" s="639"/>
      <c r="DT29" s="639"/>
      <c r="DU29" s="639"/>
      <c r="DV29" s="640"/>
      <c r="DW29" s="631">
        <v>
1.1000000000000001</v>
      </c>
      <c r="DX29" s="641"/>
      <c r="DY29" s="641"/>
      <c r="DZ29" s="641"/>
      <c r="EA29" s="641"/>
      <c r="EB29" s="641"/>
      <c r="EC29" s="662"/>
    </row>
    <row r="30" spans="2:133" ht="11.25" customHeight="1" x14ac:dyDescent="0.2">
      <c r="B30" s="625" t="s">
        <v>
306</v>
      </c>
      <c r="C30" s="626"/>
      <c r="D30" s="626"/>
      <c r="E30" s="626"/>
      <c r="F30" s="626"/>
      <c r="G30" s="626"/>
      <c r="H30" s="626"/>
      <c r="I30" s="626"/>
      <c r="J30" s="626"/>
      <c r="K30" s="626"/>
      <c r="L30" s="626"/>
      <c r="M30" s="626"/>
      <c r="N30" s="626"/>
      <c r="O30" s="626"/>
      <c r="P30" s="626"/>
      <c r="Q30" s="627"/>
      <c r="R30" s="628">
        <v>
2251251</v>
      </c>
      <c r="S30" s="629"/>
      <c r="T30" s="629"/>
      <c r="U30" s="629"/>
      <c r="V30" s="629"/>
      <c r="W30" s="629"/>
      <c r="X30" s="629"/>
      <c r="Y30" s="630"/>
      <c r="Z30" s="655">
        <v>
0.9</v>
      </c>
      <c r="AA30" s="655"/>
      <c r="AB30" s="655"/>
      <c r="AC30" s="655"/>
      <c r="AD30" s="656">
        <v>
1509485</v>
      </c>
      <c r="AE30" s="656"/>
      <c r="AF30" s="656"/>
      <c r="AG30" s="656"/>
      <c r="AH30" s="656"/>
      <c r="AI30" s="656"/>
      <c r="AJ30" s="656"/>
      <c r="AK30" s="656"/>
      <c r="AL30" s="631">
        <v>
1.2</v>
      </c>
      <c r="AM30" s="632"/>
      <c r="AN30" s="632"/>
      <c r="AO30" s="657"/>
      <c r="AP30" s="687" t="s">
        <v>
223</v>
      </c>
      <c r="AQ30" s="688"/>
      <c r="AR30" s="688"/>
      <c r="AS30" s="688"/>
      <c r="AT30" s="688"/>
      <c r="AU30" s="688"/>
      <c r="AV30" s="688"/>
      <c r="AW30" s="688"/>
      <c r="AX30" s="688"/>
      <c r="AY30" s="688"/>
      <c r="AZ30" s="688"/>
      <c r="BA30" s="688"/>
      <c r="BB30" s="688"/>
      <c r="BC30" s="688"/>
      <c r="BD30" s="688"/>
      <c r="BE30" s="688"/>
      <c r="BF30" s="689"/>
      <c r="BG30" s="687" t="s">
        <v>
307</v>
      </c>
      <c r="BH30" s="712"/>
      <c r="BI30" s="712"/>
      <c r="BJ30" s="712"/>
      <c r="BK30" s="712"/>
      <c r="BL30" s="712"/>
      <c r="BM30" s="712"/>
      <c r="BN30" s="712"/>
      <c r="BO30" s="712"/>
      <c r="BP30" s="712"/>
      <c r="BQ30" s="713"/>
      <c r="BR30" s="687" t="s">
        <v>
308</v>
      </c>
      <c r="BS30" s="712"/>
      <c r="BT30" s="712"/>
      <c r="BU30" s="712"/>
      <c r="BV30" s="712"/>
      <c r="BW30" s="712"/>
      <c r="BX30" s="712"/>
      <c r="BY30" s="712"/>
      <c r="BZ30" s="712"/>
      <c r="CA30" s="712"/>
      <c r="CB30" s="713"/>
      <c r="CD30" s="717"/>
      <c r="CE30" s="718"/>
      <c r="CF30" s="670" t="s">
        <v>
309</v>
      </c>
      <c r="CG30" s="667"/>
      <c r="CH30" s="667"/>
      <c r="CI30" s="667"/>
      <c r="CJ30" s="667"/>
      <c r="CK30" s="667"/>
      <c r="CL30" s="667"/>
      <c r="CM30" s="667"/>
      <c r="CN30" s="667"/>
      <c r="CO30" s="667"/>
      <c r="CP30" s="667"/>
      <c r="CQ30" s="668"/>
      <c r="CR30" s="628">
        <v>
1258921</v>
      </c>
      <c r="CS30" s="629"/>
      <c r="CT30" s="629"/>
      <c r="CU30" s="629"/>
      <c r="CV30" s="629"/>
      <c r="CW30" s="629"/>
      <c r="CX30" s="629"/>
      <c r="CY30" s="630"/>
      <c r="CZ30" s="631">
        <v>
0.6</v>
      </c>
      <c r="DA30" s="641"/>
      <c r="DB30" s="641"/>
      <c r="DC30" s="642"/>
      <c r="DD30" s="634">
        <v>
1258921</v>
      </c>
      <c r="DE30" s="629"/>
      <c r="DF30" s="629"/>
      <c r="DG30" s="629"/>
      <c r="DH30" s="629"/>
      <c r="DI30" s="629"/>
      <c r="DJ30" s="629"/>
      <c r="DK30" s="630"/>
      <c r="DL30" s="634">
        <v>
1258921</v>
      </c>
      <c r="DM30" s="629"/>
      <c r="DN30" s="629"/>
      <c r="DO30" s="629"/>
      <c r="DP30" s="629"/>
      <c r="DQ30" s="629"/>
      <c r="DR30" s="629"/>
      <c r="DS30" s="629"/>
      <c r="DT30" s="629"/>
      <c r="DU30" s="629"/>
      <c r="DV30" s="630"/>
      <c r="DW30" s="631">
        <v>
1</v>
      </c>
      <c r="DX30" s="641"/>
      <c r="DY30" s="641"/>
      <c r="DZ30" s="641"/>
      <c r="EA30" s="641"/>
      <c r="EB30" s="641"/>
      <c r="EC30" s="662"/>
    </row>
    <row r="31" spans="2:133" ht="11.25" customHeight="1" x14ac:dyDescent="0.2">
      <c r="B31" s="625" t="s">
        <v>
310</v>
      </c>
      <c r="C31" s="626"/>
      <c r="D31" s="626"/>
      <c r="E31" s="626"/>
      <c r="F31" s="626"/>
      <c r="G31" s="626"/>
      <c r="H31" s="626"/>
      <c r="I31" s="626"/>
      <c r="J31" s="626"/>
      <c r="K31" s="626"/>
      <c r="L31" s="626"/>
      <c r="M31" s="626"/>
      <c r="N31" s="626"/>
      <c r="O31" s="626"/>
      <c r="P31" s="626"/>
      <c r="Q31" s="627"/>
      <c r="R31" s="628">
        <v>
506841</v>
      </c>
      <c r="S31" s="629"/>
      <c r="T31" s="629"/>
      <c r="U31" s="629"/>
      <c r="V31" s="629"/>
      <c r="W31" s="629"/>
      <c r="X31" s="629"/>
      <c r="Y31" s="630"/>
      <c r="Z31" s="655">
        <v>
0.2</v>
      </c>
      <c r="AA31" s="655"/>
      <c r="AB31" s="655"/>
      <c r="AC31" s="655"/>
      <c r="AD31" s="656" t="s">
        <v>
131</v>
      </c>
      <c r="AE31" s="656"/>
      <c r="AF31" s="656"/>
      <c r="AG31" s="656"/>
      <c r="AH31" s="656"/>
      <c r="AI31" s="656"/>
      <c r="AJ31" s="656"/>
      <c r="AK31" s="656"/>
      <c r="AL31" s="631" t="s">
        <v>
131</v>
      </c>
      <c r="AM31" s="632"/>
      <c r="AN31" s="632"/>
      <c r="AO31" s="657"/>
      <c r="AP31" s="703" t="s">
        <v>
311</v>
      </c>
      <c r="AQ31" s="704"/>
      <c r="AR31" s="704"/>
      <c r="AS31" s="704"/>
      <c r="AT31" s="709" t="s">
        <v>
312</v>
      </c>
      <c r="AU31" s="217"/>
      <c r="AV31" s="217"/>
      <c r="AW31" s="217"/>
      <c r="AX31" s="695" t="s">
        <v>
189</v>
      </c>
      <c r="AY31" s="696"/>
      <c r="AZ31" s="696"/>
      <c r="BA31" s="696"/>
      <c r="BB31" s="696"/>
      <c r="BC31" s="696"/>
      <c r="BD31" s="696"/>
      <c r="BE31" s="696"/>
      <c r="BF31" s="697"/>
      <c r="BG31" s="698">
        <v>
98.7</v>
      </c>
      <c r="BH31" s="699"/>
      <c r="BI31" s="699"/>
      <c r="BJ31" s="699"/>
      <c r="BK31" s="699"/>
      <c r="BL31" s="699"/>
      <c r="BM31" s="700">
        <v>
96.6</v>
      </c>
      <c r="BN31" s="699"/>
      <c r="BO31" s="699"/>
      <c r="BP31" s="699"/>
      <c r="BQ31" s="701"/>
      <c r="BR31" s="698">
        <v>
98.4</v>
      </c>
      <c r="BS31" s="699"/>
      <c r="BT31" s="699"/>
      <c r="BU31" s="699"/>
      <c r="BV31" s="699"/>
      <c r="BW31" s="699"/>
      <c r="BX31" s="700">
        <v>
96.1</v>
      </c>
      <c r="BY31" s="699"/>
      <c r="BZ31" s="699"/>
      <c r="CA31" s="699"/>
      <c r="CB31" s="701"/>
      <c r="CD31" s="717"/>
      <c r="CE31" s="718"/>
      <c r="CF31" s="670" t="s">
        <v>
313</v>
      </c>
      <c r="CG31" s="667"/>
      <c r="CH31" s="667"/>
      <c r="CI31" s="667"/>
      <c r="CJ31" s="667"/>
      <c r="CK31" s="667"/>
      <c r="CL31" s="667"/>
      <c r="CM31" s="667"/>
      <c r="CN31" s="667"/>
      <c r="CO31" s="667"/>
      <c r="CP31" s="667"/>
      <c r="CQ31" s="668"/>
      <c r="CR31" s="628">
        <v>
85252</v>
      </c>
      <c r="CS31" s="639"/>
      <c r="CT31" s="639"/>
      <c r="CU31" s="639"/>
      <c r="CV31" s="639"/>
      <c r="CW31" s="639"/>
      <c r="CX31" s="639"/>
      <c r="CY31" s="640"/>
      <c r="CZ31" s="631">
        <v>
0</v>
      </c>
      <c r="DA31" s="641"/>
      <c r="DB31" s="641"/>
      <c r="DC31" s="642"/>
      <c r="DD31" s="634">
        <v>
85252</v>
      </c>
      <c r="DE31" s="639"/>
      <c r="DF31" s="639"/>
      <c r="DG31" s="639"/>
      <c r="DH31" s="639"/>
      <c r="DI31" s="639"/>
      <c r="DJ31" s="639"/>
      <c r="DK31" s="640"/>
      <c r="DL31" s="634">
        <v>
85252</v>
      </c>
      <c r="DM31" s="639"/>
      <c r="DN31" s="639"/>
      <c r="DO31" s="639"/>
      <c r="DP31" s="639"/>
      <c r="DQ31" s="639"/>
      <c r="DR31" s="639"/>
      <c r="DS31" s="639"/>
      <c r="DT31" s="639"/>
      <c r="DU31" s="639"/>
      <c r="DV31" s="640"/>
      <c r="DW31" s="631">
        <v>
0.1</v>
      </c>
      <c r="DX31" s="641"/>
      <c r="DY31" s="641"/>
      <c r="DZ31" s="641"/>
      <c r="EA31" s="641"/>
      <c r="EB31" s="641"/>
      <c r="EC31" s="662"/>
    </row>
    <row r="32" spans="2:133" ht="11.25" customHeight="1" x14ac:dyDescent="0.2">
      <c r="B32" s="625" t="s">
        <v>
314</v>
      </c>
      <c r="C32" s="626"/>
      <c r="D32" s="626"/>
      <c r="E32" s="626"/>
      <c r="F32" s="626"/>
      <c r="G32" s="626"/>
      <c r="H32" s="626"/>
      <c r="I32" s="626"/>
      <c r="J32" s="626"/>
      <c r="K32" s="626"/>
      <c r="L32" s="626"/>
      <c r="M32" s="626"/>
      <c r="N32" s="626"/>
      <c r="O32" s="626"/>
      <c r="P32" s="626"/>
      <c r="Q32" s="627"/>
      <c r="R32" s="628">
        <v>
60074901</v>
      </c>
      <c r="S32" s="629"/>
      <c r="T32" s="629"/>
      <c r="U32" s="629"/>
      <c r="V32" s="629"/>
      <c r="W32" s="629"/>
      <c r="X32" s="629"/>
      <c r="Y32" s="630"/>
      <c r="Z32" s="655">
        <v>
25.2</v>
      </c>
      <c r="AA32" s="655"/>
      <c r="AB32" s="655"/>
      <c r="AC32" s="655"/>
      <c r="AD32" s="656" t="s">
        <v>
235</v>
      </c>
      <c r="AE32" s="656"/>
      <c r="AF32" s="656"/>
      <c r="AG32" s="656"/>
      <c r="AH32" s="656"/>
      <c r="AI32" s="656"/>
      <c r="AJ32" s="656"/>
      <c r="AK32" s="656"/>
      <c r="AL32" s="631" t="s">
        <v>
131</v>
      </c>
      <c r="AM32" s="632"/>
      <c r="AN32" s="632"/>
      <c r="AO32" s="657"/>
      <c r="AP32" s="705"/>
      <c r="AQ32" s="706"/>
      <c r="AR32" s="706"/>
      <c r="AS32" s="706"/>
      <c r="AT32" s="710"/>
      <c r="AU32" s="216" t="s">
        <v>
315</v>
      </c>
      <c r="AV32" s="216"/>
      <c r="AW32" s="216"/>
      <c r="AX32" s="625" t="s">
        <v>
316</v>
      </c>
      <c r="AY32" s="626"/>
      <c r="AZ32" s="626"/>
      <c r="BA32" s="626"/>
      <c r="BB32" s="626"/>
      <c r="BC32" s="626"/>
      <c r="BD32" s="626"/>
      <c r="BE32" s="626"/>
      <c r="BF32" s="627"/>
      <c r="BG32" s="702">
        <v>
98.5</v>
      </c>
      <c r="BH32" s="639"/>
      <c r="BI32" s="639"/>
      <c r="BJ32" s="639"/>
      <c r="BK32" s="639"/>
      <c r="BL32" s="639"/>
      <c r="BM32" s="632">
        <v>
96.3</v>
      </c>
      <c r="BN32" s="694"/>
      <c r="BO32" s="694"/>
      <c r="BP32" s="694"/>
      <c r="BQ32" s="666"/>
      <c r="BR32" s="702">
        <v>
98.2</v>
      </c>
      <c r="BS32" s="639"/>
      <c r="BT32" s="639"/>
      <c r="BU32" s="639"/>
      <c r="BV32" s="639"/>
      <c r="BW32" s="639"/>
      <c r="BX32" s="632">
        <v>
95.8</v>
      </c>
      <c r="BY32" s="694"/>
      <c r="BZ32" s="694"/>
      <c r="CA32" s="694"/>
      <c r="CB32" s="666"/>
      <c r="CD32" s="719"/>
      <c r="CE32" s="720"/>
      <c r="CF32" s="670" t="s">
        <v>
317</v>
      </c>
      <c r="CG32" s="667"/>
      <c r="CH32" s="667"/>
      <c r="CI32" s="667"/>
      <c r="CJ32" s="667"/>
      <c r="CK32" s="667"/>
      <c r="CL32" s="667"/>
      <c r="CM32" s="667"/>
      <c r="CN32" s="667"/>
      <c r="CO32" s="667"/>
      <c r="CP32" s="667"/>
      <c r="CQ32" s="668"/>
      <c r="CR32" s="628" t="s">
        <v>
235</v>
      </c>
      <c r="CS32" s="629"/>
      <c r="CT32" s="629"/>
      <c r="CU32" s="629"/>
      <c r="CV32" s="629"/>
      <c r="CW32" s="629"/>
      <c r="CX32" s="629"/>
      <c r="CY32" s="630"/>
      <c r="CZ32" s="631" t="s">
        <v>
235</v>
      </c>
      <c r="DA32" s="641"/>
      <c r="DB32" s="641"/>
      <c r="DC32" s="642"/>
      <c r="DD32" s="634" t="s">
        <v>
131</v>
      </c>
      <c r="DE32" s="629"/>
      <c r="DF32" s="629"/>
      <c r="DG32" s="629"/>
      <c r="DH32" s="629"/>
      <c r="DI32" s="629"/>
      <c r="DJ32" s="629"/>
      <c r="DK32" s="630"/>
      <c r="DL32" s="634" t="s">
        <v>
235</v>
      </c>
      <c r="DM32" s="629"/>
      <c r="DN32" s="629"/>
      <c r="DO32" s="629"/>
      <c r="DP32" s="629"/>
      <c r="DQ32" s="629"/>
      <c r="DR32" s="629"/>
      <c r="DS32" s="629"/>
      <c r="DT32" s="629"/>
      <c r="DU32" s="629"/>
      <c r="DV32" s="630"/>
      <c r="DW32" s="631" t="s">
        <v>
131</v>
      </c>
      <c r="DX32" s="641"/>
      <c r="DY32" s="641"/>
      <c r="DZ32" s="641"/>
      <c r="EA32" s="641"/>
      <c r="EB32" s="641"/>
      <c r="EC32" s="662"/>
    </row>
    <row r="33" spans="2:133" ht="11.25" customHeight="1" x14ac:dyDescent="0.2">
      <c r="B33" s="691" t="s">
        <v>
318</v>
      </c>
      <c r="C33" s="692"/>
      <c r="D33" s="692"/>
      <c r="E33" s="692"/>
      <c r="F33" s="692"/>
      <c r="G33" s="692"/>
      <c r="H33" s="692"/>
      <c r="I33" s="692"/>
      <c r="J33" s="692"/>
      <c r="K33" s="692"/>
      <c r="L33" s="692"/>
      <c r="M33" s="692"/>
      <c r="N33" s="692"/>
      <c r="O33" s="692"/>
      <c r="P33" s="692"/>
      <c r="Q33" s="693"/>
      <c r="R33" s="628">
        <v>
77952077</v>
      </c>
      <c r="S33" s="629"/>
      <c r="T33" s="629"/>
      <c r="U33" s="629"/>
      <c r="V33" s="629"/>
      <c r="W33" s="629"/>
      <c r="X33" s="629"/>
      <c r="Y33" s="630"/>
      <c r="Z33" s="655">
        <v>
32.700000000000003</v>
      </c>
      <c r="AA33" s="655"/>
      <c r="AB33" s="655"/>
      <c r="AC33" s="655"/>
      <c r="AD33" s="656">
        <v>
75479900</v>
      </c>
      <c r="AE33" s="656"/>
      <c r="AF33" s="656"/>
      <c r="AG33" s="656"/>
      <c r="AH33" s="656"/>
      <c r="AI33" s="656"/>
      <c r="AJ33" s="656"/>
      <c r="AK33" s="656"/>
      <c r="AL33" s="631">
        <v>
60.2</v>
      </c>
      <c r="AM33" s="632"/>
      <c r="AN33" s="632"/>
      <c r="AO33" s="657"/>
      <c r="AP33" s="707"/>
      <c r="AQ33" s="708"/>
      <c r="AR33" s="708"/>
      <c r="AS33" s="708"/>
      <c r="AT33" s="711"/>
      <c r="AU33" s="218"/>
      <c r="AV33" s="218"/>
      <c r="AW33" s="218"/>
      <c r="AX33" s="605" t="s">
        <v>
319</v>
      </c>
      <c r="AY33" s="606"/>
      <c r="AZ33" s="606"/>
      <c r="BA33" s="606"/>
      <c r="BB33" s="606"/>
      <c r="BC33" s="606"/>
      <c r="BD33" s="606"/>
      <c r="BE33" s="606"/>
      <c r="BF33" s="607"/>
      <c r="BG33" s="690" t="s">
        <v>
131</v>
      </c>
      <c r="BH33" s="609"/>
      <c r="BI33" s="609"/>
      <c r="BJ33" s="609"/>
      <c r="BK33" s="609"/>
      <c r="BL33" s="609"/>
      <c r="BM33" s="647" t="s">
        <v>
131</v>
      </c>
      <c r="BN33" s="609"/>
      <c r="BO33" s="609"/>
      <c r="BP33" s="609"/>
      <c r="BQ33" s="658"/>
      <c r="BR33" s="690" t="s">
        <v>
235</v>
      </c>
      <c r="BS33" s="609"/>
      <c r="BT33" s="609"/>
      <c r="BU33" s="609"/>
      <c r="BV33" s="609"/>
      <c r="BW33" s="609"/>
      <c r="BX33" s="647" t="s">
        <v>
235</v>
      </c>
      <c r="BY33" s="609"/>
      <c r="BZ33" s="609"/>
      <c r="CA33" s="609"/>
      <c r="CB33" s="658"/>
      <c r="CD33" s="670" t="s">
        <v>
320</v>
      </c>
      <c r="CE33" s="667"/>
      <c r="CF33" s="667"/>
      <c r="CG33" s="667"/>
      <c r="CH33" s="667"/>
      <c r="CI33" s="667"/>
      <c r="CJ33" s="667"/>
      <c r="CK33" s="667"/>
      <c r="CL33" s="667"/>
      <c r="CM33" s="667"/>
      <c r="CN33" s="667"/>
      <c r="CO33" s="667"/>
      <c r="CP33" s="667"/>
      <c r="CQ33" s="668"/>
      <c r="CR33" s="628">
        <v>
81196630</v>
      </c>
      <c r="CS33" s="639"/>
      <c r="CT33" s="639"/>
      <c r="CU33" s="639"/>
      <c r="CV33" s="639"/>
      <c r="CW33" s="639"/>
      <c r="CX33" s="639"/>
      <c r="CY33" s="640"/>
      <c r="CZ33" s="631">
        <v>
36.6</v>
      </c>
      <c r="DA33" s="641"/>
      <c r="DB33" s="641"/>
      <c r="DC33" s="642"/>
      <c r="DD33" s="634">
        <v>
65066296</v>
      </c>
      <c r="DE33" s="639"/>
      <c r="DF33" s="639"/>
      <c r="DG33" s="639"/>
      <c r="DH33" s="639"/>
      <c r="DI33" s="639"/>
      <c r="DJ33" s="639"/>
      <c r="DK33" s="640"/>
      <c r="DL33" s="634">
        <v>
43797574</v>
      </c>
      <c r="DM33" s="639"/>
      <c r="DN33" s="639"/>
      <c r="DO33" s="639"/>
      <c r="DP33" s="639"/>
      <c r="DQ33" s="639"/>
      <c r="DR33" s="639"/>
      <c r="DS33" s="639"/>
      <c r="DT33" s="639"/>
      <c r="DU33" s="639"/>
      <c r="DV33" s="640"/>
      <c r="DW33" s="631">
        <v>
35</v>
      </c>
      <c r="DX33" s="641"/>
      <c r="DY33" s="641"/>
      <c r="DZ33" s="641"/>
      <c r="EA33" s="641"/>
      <c r="EB33" s="641"/>
      <c r="EC33" s="662"/>
    </row>
    <row r="34" spans="2:133" ht="11.25" customHeight="1" x14ac:dyDescent="0.2">
      <c r="B34" s="625" t="s">
        <v>
321</v>
      </c>
      <c r="C34" s="626"/>
      <c r="D34" s="626"/>
      <c r="E34" s="626"/>
      <c r="F34" s="626"/>
      <c r="G34" s="626"/>
      <c r="H34" s="626"/>
      <c r="I34" s="626"/>
      <c r="J34" s="626"/>
      <c r="K34" s="626"/>
      <c r="L34" s="626"/>
      <c r="M34" s="626"/>
      <c r="N34" s="626"/>
      <c r="O34" s="626"/>
      <c r="P34" s="626"/>
      <c r="Q34" s="627"/>
      <c r="R34" s="628">
        <v>
17691064</v>
      </c>
      <c r="S34" s="629"/>
      <c r="T34" s="629"/>
      <c r="U34" s="629"/>
      <c r="V34" s="629"/>
      <c r="W34" s="629"/>
      <c r="X34" s="629"/>
      <c r="Y34" s="630"/>
      <c r="Z34" s="655">
        <v>
7.4</v>
      </c>
      <c r="AA34" s="655"/>
      <c r="AB34" s="655"/>
      <c r="AC34" s="655"/>
      <c r="AD34" s="656" t="s">
        <v>
131</v>
      </c>
      <c r="AE34" s="656"/>
      <c r="AF34" s="656"/>
      <c r="AG34" s="656"/>
      <c r="AH34" s="656"/>
      <c r="AI34" s="656"/>
      <c r="AJ34" s="656"/>
      <c r="AK34" s="656"/>
      <c r="AL34" s="631" t="s">
        <v>
131</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
322</v>
      </c>
      <c r="CE34" s="667"/>
      <c r="CF34" s="667"/>
      <c r="CG34" s="667"/>
      <c r="CH34" s="667"/>
      <c r="CI34" s="667"/>
      <c r="CJ34" s="667"/>
      <c r="CK34" s="667"/>
      <c r="CL34" s="667"/>
      <c r="CM34" s="667"/>
      <c r="CN34" s="667"/>
      <c r="CO34" s="667"/>
      <c r="CP34" s="667"/>
      <c r="CQ34" s="668"/>
      <c r="CR34" s="628">
        <v>
35775245</v>
      </c>
      <c r="CS34" s="629"/>
      <c r="CT34" s="629"/>
      <c r="CU34" s="629"/>
      <c r="CV34" s="629"/>
      <c r="CW34" s="629"/>
      <c r="CX34" s="629"/>
      <c r="CY34" s="630"/>
      <c r="CZ34" s="631">
        <v>
16.100000000000001</v>
      </c>
      <c r="DA34" s="641"/>
      <c r="DB34" s="641"/>
      <c r="DC34" s="642"/>
      <c r="DD34" s="634">
        <v>
27427797</v>
      </c>
      <c r="DE34" s="629"/>
      <c r="DF34" s="629"/>
      <c r="DG34" s="629"/>
      <c r="DH34" s="629"/>
      <c r="DI34" s="629"/>
      <c r="DJ34" s="629"/>
      <c r="DK34" s="630"/>
      <c r="DL34" s="634">
        <v>
24898003</v>
      </c>
      <c r="DM34" s="629"/>
      <c r="DN34" s="629"/>
      <c r="DO34" s="629"/>
      <c r="DP34" s="629"/>
      <c r="DQ34" s="629"/>
      <c r="DR34" s="629"/>
      <c r="DS34" s="629"/>
      <c r="DT34" s="629"/>
      <c r="DU34" s="629"/>
      <c r="DV34" s="630"/>
      <c r="DW34" s="631">
        <v>
19.899999999999999</v>
      </c>
      <c r="DX34" s="641"/>
      <c r="DY34" s="641"/>
      <c r="DZ34" s="641"/>
      <c r="EA34" s="641"/>
      <c r="EB34" s="641"/>
      <c r="EC34" s="662"/>
    </row>
    <row r="35" spans="2:133" ht="11.25" customHeight="1" x14ac:dyDescent="0.2">
      <c r="B35" s="625" t="s">
        <v>
323</v>
      </c>
      <c r="C35" s="626"/>
      <c r="D35" s="626"/>
      <c r="E35" s="626"/>
      <c r="F35" s="626"/>
      <c r="G35" s="626"/>
      <c r="H35" s="626"/>
      <c r="I35" s="626"/>
      <c r="J35" s="626"/>
      <c r="K35" s="626"/>
      <c r="L35" s="626"/>
      <c r="M35" s="626"/>
      <c r="N35" s="626"/>
      <c r="O35" s="626"/>
      <c r="P35" s="626"/>
      <c r="Q35" s="627"/>
      <c r="R35" s="628">
        <v>
264812</v>
      </c>
      <c r="S35" s="629"/>
      <c r="T35" s="629"/>
      <c r="U35" s="629"/>
      <c r="V35" s="629"/>
      <c r="W35" s="629"/>
      <c r="X35" s="629"/>
      <c r="Y35" s="630"/>
      <c r="Z35" s="655">
        <v>
0.1</v>
      </c>
      <c r="AA35" s="655"/>
      <c r="AB35" s="655"/>
      <c r="AC35" s="655"/>
      <c r="AD35" s="656">
        <v>
127678</v>
      </c>
      <c r="AE35" s="656"/>
      <c r="AF35" s="656"/>
      <c r="AG35" s="656"/>
      <c r="AH35" s="656"/>
      <c r="AI35" s="656"/>
      <c r="AJ35" s="656"/>
      <c r="AK35" s="656"/>
      <c r="AL35" s="631">
        <v>
0.1</v>
      </c>
      <c r="AM35" s="632"/>
      <c r="AN35" s="632"/>
      <c r="AO35" s="657"/>
      <c r="AP35" s="221"/>
      <c r="AQ35" s="687" t="s">
        <v>
324</v>
      </c>
      <c r="AR35" s="688"/>
      <c r="AS35" s="688"/>
      <c r="AT35" s="688"/>
      <c r="AU35" s="688"/>
      <c r="AV35" s="688"/>
      <c r="AW35" s="688"/>
      <c r="AX35" s="688"/>
      <c r="AY35" s="688"/>
      <c r="AZ35" s="688"/>
      <c r="BA35" s="688"/>
      <c r="BB35" s="688"/>
      <c r="BC35" s="688"/>
      <c r="BD35" s="688"/>
      <c r="BE35" s="688"/>
      <c r="BF35" s="689"/>
      <c r="BG35" s="687" t="s">
        <v>
325</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
326</v>
      </c>
      <c r="CE35" s="667"/>
      <c r="CF35" s="667"/>
      <c r="CG35" s="667"/>
      <c r="CH35" s="667"/>
      <c r="CI35" s="667"/>
      <c r="CJ35" s="667"/>
      <c r="CK35" s="667"/>
      <c r="CL35" s="667"/>
      <c r="CM35" s="667"/>
      <c r="CN35" s="667"/>
      <c r="CO35" s="667"/>
      <c r="CP35" s="667"/>
      <c r="CQ35" s="668"/>
      <c r="CR35" s="628">
        <v>
2109518</v>
      </c>
      <c r="CS35" s="639"/>
      <c r="CT35" s="639"/>
      <c r="CU35" s="639"/>
      <c r="CV35" s="639"/>
      <c r="CW35" s="639"/>
      <c r="CX35" s="639"/>
      <c r="CY35" s="640"/>
      <c r="CZ35" s="631">
        <v>
1</v>
      </c>
      <c r="DA35" s="641"/>
      <c r="DB35" s="641"/>
      <c r="DC35" s="642"/>
      <c r="DD35" s="634">
        <v>
2019474</v>
      </c>
      <c r="DE35" s="639"/>
      <c r="DF35" s="639"/>
      <c r="DG35" s="639"/>
      <c r="DH35" s="639"/>
      <c r="DI35" s="639"/>
      <c r="DJ35" s="639"/>
      <c r="DK35" s="640"/>
      <c r="DL35" s="634">
        <v>
2019474</v>
      </c>
      <c r="DM35" s="639"/>
      <c r="DN35" s="639"/>
      <c r="DO35" s="639"/>
      <c r="DP35" s="639"/>
      <c r="DQ35" s="639"/>
      <c r="DR35" s="639"/>
      <c r="DS35" s="639"/>
      <c r="DT35" s="639"/>
      <c r="DU35" s="639"/>
      <c r="DV35" s="640"/>
      <c r="DW35" s="631">
        <v>
1.6</v>
      </c>
      <c r="DX35" s="641"/>
      <c r="DY35" s="641"/>
      <c r="DZ35" s="641"/>
      <c r="EA35" s="641"/>
      <c r="EB35" s="641"/>
      <c r="EC35" s="662"/>
    </row>
    <row r="36" spans="2:133" ht="11.25" customHeight="1" x14ac:dyDescent="0.2">
      <c r="B36" s="625" t="s">
        <v>
327</v>
      </c>
      <c r="C36" s="626"/>
      <c r="D36" s="626"/>
      <c r="E36" s="626"/>
      <c r="F36" s="626"/>
      <c r="G36" s="626"/>
      <c r="H36" s="626"/>
      <c r="I36" s="626"/>
      <c r="J36" s="626"/>
      <c r="K36" s="626"/>
      <c r="L36" s="626"/>
      <c r="M36" s="626"/>
      <c r="N36" s="626"/>
      <c r="O36" s="626"/>
      <c r="P36" s="626"/>
      <c r="Q36" s="627"/>
      <c r="R36" s="628">
        <v>
301040</v>
      </c>
      <c r="S36" s="629"/>
      <c r="T36" s="629"/>
      <c r="U36" s="629"/>
      <c r="V36" s="629"/>
      <c r="W36" s="629"/>
      <c r="X36" s="629"/>
      <c r="Y36" s="630"/>
      <c r="Z36" s="655">
        <v>
0.1</v>
      </c>
      <c r="AA36" s="655"/>
      <c r="AB36" s="655"/>
      <c r="AC36" s="655"/>
      <c r="AD36" s="656" t="s">
        <v>
131</v>
      </c>
      <c r="AE36" s="656"/>
      <c r="AF36" s="656"/>
      <c r="AG36" s="656"/>
      <c r="AH36" s="656"/>
      <c r="AI36" s="656"/>
      <c r="AJ36" s="656"/>
      <c r="AK36" s="656"/>
      <c r="AL36" s="631" t="s">
        <v>
235</v>
      </c>
      <c r="AM36" s="632"/>
      <c r="AN36" s="632"/>
      <c r="AO36" s="657"/>
      <c r="AP36" s="221"/>
      <c r="AQ36" s="678" t="s">
        <v>
328</v>
      </c>
      <c r="AR36" s="679"/>
      <c r="AS36" s="679"/>
      <c r="AT36" s="679"/>
      <c r="AU36" s="679"/>
      <c r="AV36" s="679"/>
      <c r="AW36" s="679"/>
      <c r="AX36" s="679"/>
      <c r="AY36" s="680"/>
      <c r="AZ36" s="681">
        <v>
17430140</v>
      </c>
      <c r="BA36" s="682"/>
      <c r="BB36" s="682"/>
      <c r="BC36" s="682"/>
      <c r="BD36" s="682"/>
      <c r="BE36" s="682"/>
      <c r="BF36" s="683"/>
      <c r="BG36" s="684" t="s">
        <v>
329</v>
      </c>
      <c r="BH36" s="685"/>
      <c r="BI36" s="685"/>
      <c r="BJ36" s="685"/>
      <c r="BK36" s="685"/>
      <c r="BL36" s="685"/>
      <c r="BM36" s="685"/>
      <c r="BN36" s="685"/>
      <c r="BO36" s="685"/>
      <c r="BP36" s="685"/>
      <c r="BQ36" s="685"/>
      <c r="BR36" s="685"/>
      <c r="BS36" s="685"/>
      <c r="BT36" s="685"/>
      <c r="BU36" s="686"/>
      <c r="BV36" s="681">
        <v>
313115</v>
      </c>
      <c r="BW36" s="682"/>
      <c r="BX36" s="682"/>
      <c r="BY36" s="682"/>
      <c r="BZ36" s="682"/>
      <c r="CA36" s="682"/>
      <c r="CB36" s="683"/>
      <c r="CD36" s="670" t="s">
        <v>
330</v>
      </c>
      <c r="CE36" s="667"/>
      <c r="CF36" s="667"/>
      <c r="CG36" s="667"/>
      <c r="CH36" s="667"/>
      <c r="CI36" s="667"/>
      <c r="CJ36" s="667"/>
      <c r="CK36" s="667"/>
      <c r="CL36" s="667"/>
      <c r="CM36" s="667"/>
      <c r="CN36" s="667"/>
      <c r="CO36" s="667"/>
      <c r="CP36" s="667"/>
      <c r="CQ36" s="668"/>
      <c r="CR36" s="628">
        <v>
11899876</v>
      </c>
      <c r="CS36" s="629"/>
      <c r="CT36" s="629"/>
      <c r="CU36" s="629"/>
      <c r="CV36" s="629"/>
      <c r="CW36" s="629"/>
      <c r="CX36" s="629"/>
      <c r="CY36" s="630"/>
      <c r="CZ36" s="631">
        <v>
5.4</v>
      </c>
      <c r="DA36" s="641"/>
      <c r="DB36" s="641"/>
      <c r="DC36" s="642"/>
      <c r="DD36" s="634">
        <v>
9967864</v>
      </c>
      <c r="DE36" s="629"/>
      <c r="DF36" s="629"/>
      <c r="DG36" s="629"/>
      <c r="DH36" s="629"/>
      <c r="DI36" s="629"/>
      <c r="DJ36" s="629"/>
      <c r="DK36" s="630"/>
      <c r="DL36" s="634">
        <v>
5188145</v>
      </c>
      <c r="DM36" s="629"/>
      <c r="DN36" s="629"/>
      <c r="DO36" s="629"/>
      <c r="DP36" s="629"/>
      <c r="DQ36" s="629"/>
      <c r="DR36" s="629"/>
      <c r="DS36" s="629"/>
      <c r="DT36" s="629"/>
      <c r="DU36" s="629"/>
      <c r="DV36" s="630"/>
      <c r="DW36" s="631">
        <v>
4.0999999999999996</v>
      </c>
      <c r="DX36" s="641"/>
      <c r="DY36" s="641"/>
      <c r="DZ36" s="641"/>
      <c r="EA36" s="641"/>
      <c r="EB36" s="641"/>
      <c r="EC36" s="662"/>
    </row>
    <row r="37" spans="2:133" ht="11.25" customHeight="1" x14ac:dyDescent="0.2">
      <c r="B37" s="625" t="s">
        <v>
331</v>
      </c>
      <c r="C37" s="626"/>
      <c r="D37" s="626"/>
      <c r="E37" s="626"/>
      <c r="F37" s="626"/>
      <c r="G37" s="626"/>
      <c r="H37" s="626"/>
      <c r="I37" s="626"/>
      <c r="J37" s="626"/>
      <c r="K37" s="626"/>
      <c r="L37" s="626"/>
      <c r="M37" s="626"/>
      <c r="N37" s="626"/>
      <c r="O37" s="626"/>
      <c r="P37" s="626"/>
      <c r="Q37" s="627"/>
      <c r="R37" s="628">
        <v>
10469624</v>
      </c>
      <c r="S37" s="629"/>
      <c r="T37" s="629"/>
      <c r="U37" s="629"/>
      <c r="V37" s="629"/>
      <c r="W37" s="629"/>
      <c r="X37" s="629"/>
      <c r="Y37" s="630"/>
      <c r="Z37" s="655">
        <v>
4.4000000000000004</v>
      </c>
      <c r="AA37" s="655"/>
      <c r="AB37" s="655"/>
      <c r="AC37" s="655"/>
      <c r="AD37" s="656" t="s">
        <v>
131</v>
      </c>
      <c r="AE37" s="656"/>
      <c r="AF37" s="656"/>
      <c r="AG37" s="656"/>
      <c r="AH37" s="656"/>
      <c r="AI37" s="656"/>
      <c r="AJ37" s="656"/>
      <c r="AK37" s="656"/>
      <c r="AL37" s="631" t="s">
        <v>
131</v>
      </c>
      <c r="AM37" s="632"/>
      <c r="AN37" s="632"/>
      <c r="AO37" s="657"/>
      <c r="AQ37" s="663" t="s">
        <v>
332</v>
      </c>
      <c r="AR37" s="664"/>
      <c r="AS37" s="664"/>
      <c r="AT37" s="664"/>
      <c r="AU37" s="664"/>
      <c r="AV37" s="664"/>
      <c r="AW37" s="664"/>
      <c r="AX37" s="664"/>
      <c r="AY37" s="665"/>
      <c r="AZ37" s="628">
        <v>
472242</v>
      </c>
      <c r="BA37" s="629"/>
      <c r="BB37" s="629"/>
      <c r="BC37" s="629"/>
      <c r="BD37" s="639"/>
      <c r="BE37" s="639"/>
      <c r="BF37" s="666"/>
      <c r="BG37" s="670" t="s">
        <v>
333</v>
      </c>
      <c r="BH37" s="667"/>
      <c r="BI37" s="667"/>
      <c r="BJ37" s="667"/>
      <c r="BK37" s="667"/>
      <c r="BL37" s="667"/>
      <c r="BM37" s="667"/>
      <c r="BN37" s="667"/>
      <c r="BO37" s="667"/>
      <c r="BP37" s="667"/>
      <c r="BQ37" s="667"/>
      <c r="BR37" s="667"/>
      <c r="BS37" s="667"/>
      <c r="BT37" s="667"/>
      <c r="BU37" s="668"/>
      <c r="BV37" s="628">
        <v>
344848</v>
      </c>
      <c r="BW37" s="629"/>
      <c r="BX37" s="629"/>
      <c r="BY37" s="629"/>
      <c r="BZ37" s="629"/>
      <c r="CA37" s="629"/>
      <c r="CB37" s="669"/>
      <c r="CD37" s="670" t="s">
        <v>
334</v>
      </c>
      <c r="CE37" s="667"/>
      <c r="CF37" s="667"/>
      <c r="CG37" s="667"/>
      <c r="CH37" s="667"/>
      <c r="CI37" s="667"/>
      <c r="CJ37" s="667"/>
      <c r="CK37" s="667"/>
      <c r="CL37" s="667"/>
      <c r="CM37" s="667"/>
      <c r="CN37" s="667"/>
      <c r="CO37" s="667"/>
      <c r="CP37" s="667"/>
      <c r="CQ37" s="668"/>
      <c r="CR37" s="628">
        <v>
1922334</v>
      </c>
      <c r="CS37" s="639"/>
      <c r="CT37" s="639"/>
      <c r="CU37" s="639"/>
      <c r="CV37" s="639"/>
      <c r="CW37" s="639"/>
      <c r="CX37" s="639"/>
      <c r="CY37" s="640"/>
      <c r="CZ37" s="631">
        <v>
0.9</v>
      </c>
      <c r="DA37" s="641"/>
      <c r="DB37" s="641"/>
      <c r="DC37" s="642"/>
      <c r="DD37" s="634">
        <v>
1922334</v>
      </c>
      <c r="DE37" s="639"/>
      <c r="DF37" s="639"/>
      <c r="DG37" s="639"/>
      <c r="DH37" s="639"/>
      <c r="DI37" s="639"/>
      <c r="DJ37" s="639"/>
      <c r="DK37" s="640"/>
      <c r="DL37" s="634">
        <v>
1398598</v>
      </c>
      <c r="DM37" s="639"/>
      <c r="DN37" s="639"/>
      <c r="DO37" s="639"/>
      <c r="DP37" s="639"/>
      <c r="DQ37" s="639"/>
      <c r="DR37" s="639"/>
      <c r="DS37" s="639"/>
      <c r="DT37" s="639"/>
      <c r="DU37" s="639"/>
      <c r="DV37" s="640"/>
      <c r="DW37" s="631">
        <v>
1.1000000000000001</v>
      </c>
      <c r="DX37" s="641"/>
      <c r="DY37" s="641"/>
      <c r="DZ37" s="641"/>
      <c r="EA37" s="641"/>
      <c r="EB37" s="641"/>
      <c r="EC37" s="662"/>
    </row>
    <row r="38" spans="2:133" ht="11.25" customHeight="1" x14ac:dyDescent="0.2">
      <c r="B38" s="625" t="s">
        <v>
335</v>
      </c>
      <c r="C38" s="626"/>
      <c r="D38" s="626"/>
      <c r="E38" s="626"/>
      <c r="F38" s="626"/>
      <c r="G38" s="626"/>
      <c r="H38" s="626"/>
      <c r="I38" s="626"/>
      <c r="J38" s="626"/>
      <c r="K38" s="626"/>
      <c r="L38" s="626"/>
      <c r="M38" s="626"/>
      <c r="N38" s="626"/>
      <c r="O38" s="626"/>
      <c r="P38" s="626"/>
      <c r="Q38" s="627"/>
      <c r="R38" s="628">
        <v>
14912506</v>
      </c>
      <c r="S38" s="629"/>
      <c r="T38" s="629"/>
      <c r="U38" s="629"/>
      <c r="V38" s="629"/>
      <c r="W38" s="629"/>
      <c r="X38" s="629"/>
      <c r="Y38" s="630"/>
      <c r="Z38" s="655">
        <v>
6.3</v>
      </c>
      <c r="AA38" s="655"/>
      <c r="AB38" s="655"/>
      <c r="AC38" s="655"/>
      <c r="AD38" s="656" t="s">
        <v>
131</v>
      </c>
      <c r="AE38" s="656"/>
      <c r="AF38" s="656"/>
      <c r="AG38" s="656"/>
      <c r="AH38" s="656"/>
      <c r="AI38" s="656"/>
      <c r="AJ38" s="656"/>
      <c r="AK38" s="656"/>
      <c r="AL38" s="631" t="s">
        <v>
131</v>
      </c>
      <c r="AM38" s="632"/>
      <c r="AN38" s="632"/>
      <c r="AO38" s="657"/>
      <c r="AQ38" s="663" t="s">
        <v>
336</v>
      </c>
      <c r="AR38" s="664"/>
      <c r="AS38" s="664"/>
      <c r="AT38" s="664"/>
      <c r="AU38" s="664"/>
      <c r="AV38" s="664"/>
      <c r="AW38" s="664"/>
      <c r="AX38" s="664"/>
      <c r="AY38" s="665"/>
      <c r="AZ38" s="628" t="s">
        <v>
131</v>
      </c>
      <c r="BA38" s="629"/>
      <c r="BB38" s="629"/>
      <c r="BC38" s="629"/>
      <c r="BD38" s="639"/>
      <c r="BE38" s="639"/>
      <c r="BF38" s="666"/>
      <c r="BG38" s="670" t="s">
        <v>
337</v>
      </c>
      <c r="BH38" s="667"/>
      <c r="BI38" s="667"/>
      <c r="BJ38" s="667"/>
      <c r="BK38" s="667"/>
      <c r="BL38" s="667"/>
      <c r="BM38" s="667"/>
      <c r="BN38" s="667"/>
      <c r="BO38" s="667"/>
      <c r="BP38" s="667"/>
      <c r="BQ38" s="667"/>
      <c r="BR38" s="667"/>
      <c r="BS38" s="667"/>
      <c r="BT38" s="667"/>
      <c r="BU38" s="668"/>
      <c r="BV38" s="628">
        <v>
65930</v>
      </c>
      <c r="BW38" s="629"/>
      <c r="BX38" s="629"/>
      <c r="BY38" s="629"/>
      <c r="BZ38" s="629"/>
      <c r="CA38" s="629"/>
      <c r="CB38" s="669"/>
      <c r="CD38" s="670" t="s">
        <v>
338</v>
      </c>
      <c r="CE38" s="667"/>
      <c r="CF38" s="667"/>
      <c r="CG38" s="667"/>
      <c r="CH38" s="667"/>
      <c r="CI38" s="667"/>
      <c r="CJ38" s="667"/>
      <c r="CK38" s="667"/>
      <c r="CL38" s="667"/>
      <c r="CM38" s="667"/>
      <c r="CN38" s="667"/>
      <c r="CO38" s="667"/>
      <c r="CP38" s="667"/>
      <c r="CQ38" s="668"/>
      <c r="CR38" s="628">
        <v>
17430140</v>
      </c>
      <c r="CS38" s="629"/>
      <c r="CT38" s="629"/>
      <c r="CU38" s="629"/>
      <c r="CV38" s="629"/>
      <c r="CW38" s="629"/>
      <c r="CX38" s="629"/>
      <c r="CY38" s="630"/>
      <c r="CZ38" s="631">
        <v>
7.9</v>
      </c>
      <c r="DA38" s="641"/>
      <c r="DB38" s="641"/>
      <c r="DC38" s="642"/>
      <c r="DD38" s="634">
        <v>
14478343</v>
      </c>
      <c r="DE38" s="629"/>
      <c r="DF38" s="629"/>
      <c r="DG38" s="629"/>
      <c r="DH38" s="629"/>
      <c r="DI38" s="629"/>
      <c r="DJ38" s="629"/>
      <c r="DK38" s="630"/>
      <c r="DL38" s="634">
        <v>
11691939</v>
      </c>
      <c r="DM38" s="629"/>
      <c r="DN38" s="629"/>
      <c r="DO38" s="629"/>
      <c r="DP38" s="629"/>
      <c r="DQ38" s="629"/>
      <c r="DR38" s="629"/>
      <c r="DS38" s="629"/>
      <c r="DT38" s="629"/>
      <c r="DU38" s="629"/>
      <c r="DV38" s="630"/>
      <c r="DW38" s="631">
        <v>
9.3000000000000007</v>
      </c>
      <c r="DX38" s="641"/>
      <c r="DY38" s="641"/>
      <c r="DZ38" s="641"/>
      <c r="EA38" s="641"/>
      <c r="EB38" s="641"/>
      <c r="EC38" s="662"/>
    </row>
    <row r="39" spans="2:133" ht="11.25" customHeight="1" x14ac:dyDescent="0.2">
      <c r="B39" s="625" t="s">
        <v>
339</v>
      </c>
      <c r="C39" s="626"/>
      <c r="D39" s="626"/>
      <c r="E39" s="626"/>
      <c r="F39" s="626"/>
      <c r="G39" s="626"/>
      <c r="H39" s="626"/>
      <c r="I39" s="626"/>
      <c r="J39" s="626"/>
      <c r="K39" s="626"/>
      <c r="L39" s="626"/>
      <c r="M39" s="626"/>
      <c r="N39" s="626"/>
      <c r="O39" s="626"/>
      <c r="P39" s="626"/>
      <c r="Q39" s="627"/>
      <c r="R39" s="628">
        <v>
4262885</v>
      </c>
      <c r="S39" s="629"/>
      <c r="T39" s="629"/>
      <c r="U39" s="629"/>
      <c r="V39" s="629"/>
      <c r="W39" s="629"/>
      <c r="X39" s="629"/>
      <c r="Y39" s="630"/>
      <c r="Z39" s="655">
        <v>
1.8</v>
      </c>
      <c r="AA39" s="655"/>
      <c r="AB39" s="655"/>
      <c r="AC39" s="655"/>
      <c r="AD39" s="656">
        <v>
144</v>
      </c>
      <c r="AE39" s="656"/>
      <c r="AF39" s="656"/>
      <c r="AG39" s="656"/>
      <c r="AH39" s="656"/>
      <c r="AI39" s="656"/>
      <c r="AJ39" s="656"/>
      <c r="AK39" s="656"/>
      <c r="AL39" s="631">
        <v>
0</v>
      </c>
      <c r="AM39" s="632"/>
      <c r="AN39" s="632"/>
      <c r="AO39" s="657"/>
      <c r="AQ39" s="663" t="s">
        <v>
340</v>
      </c>
      <c r="AR39" s="664"/>
      <c r="AS39" s="664"/>
      <c r="AT39" s="664"/>
      <c r="AU39" s="664"/>
      <c r="AV39" s="664"/>
      <c r="AW39" s="664"/>
      <c r="AX39" s="664"/>
      <c r="AY39" s="665"/>
      <c r="AZ39" s="628" t="s">
        <v>
235</v>
      </c>
      <c r="BA39" s="629"/>
      <c r="BB39" s="629"/>
      <c r="BC39" s="629"/>
      <c r="BD39" s="639"/>
      <c r="BE39" s="639"/>
      <c r="BF39" s="666"/>
      <c r="BG39" s="670" t="s">
        <v>
341</v>
      </c>
      <c r="BH39" s="667"/>
      <c r="BI39" s="667"/>
      <c r="BJ39" s="667"/>
      <c r="BK39" s="667"/>
      <c r="BL39" s="667"/>
      <c r="BM39" s="667"/>
      <c r="BN39" s="667"/>
      <c r="BO39" s="667"/>
      <c r="BP39" s="667"/>
      <c r="BQ39" s="667"/>
      <c r="BR39" s="667"/>
      <c r="BS39" s="667"/>
      <c r="BT39" s="667"/>
      <c r="BU39" s="668"/>
      <c r="BV39" s="628">
        <v>
93760</v>
      </c>
      <c r="BW39" s="629"/>
      <c r="BX39" s="629"/>
      <c r="BY39" s="629"/>
      <c r="BZ39" s="629"/>
      <c r="CA39" s="629"/>
      <c r="CB39" s="669"/>
      <c r="CD39" s="670" t="s">
        <v>
342</v>
      </c>
      <c r="CE39" s="667"/>
      <c r="CF39" s="667"/>
      <c r="CG39" s="667"/>
      <c r="CH39" s="667"/>
      <c r="CI39" s="667"/>
      <c r="CJ39" s="667"/>
      <c r="CK39" s="667"/>
      <c r="CL39" s="667"/>
      <c r="CM39" s="667"/>
      <c r="CN39" s="667"/>
      <c r="CO39" s="667"/>
      <c r="CP39" s="667"/>
      <c r="CQ39" s="668"/>
      <c r="CR39" s="628">
        <v>
11549673</v>
      </c>
      <c r="CS39" s="639"/>
      <c r="CT39" s="639"/>
      <c r="CU39" s="639"/>
      <c r="CV39" s="639"/>
      <c r="CW39" s="639"/>
      <c r="CX39" s="639"/>
      <c r="CY39" s="640"/>
      <c r="CZ39" s="631">
        <v>
5.2</v>
      </c>
      <c r="DA39" s="641"/>
      <c r="DB39" s="641"/>
      <c r="DC39" s="642"/>
      <c r="DD39" s="634">
        <v>
11134604</v>
      </c>
      <c r="DE39" s="639"/>
      <c r="DF39" s="639"/>
      <c r="DG39" s="639"/>
      <c r="DH39" s="639"/>
      <c r="DI39" s="639"/>
      <c r="DJ39" s="639"/>
      <c r="DK39" s="640"/>
      <c r="DL39" s="634" t="s">
        <v>
131</v>
      </c>
      <c r="DM39" s="639"/>
      <c r="DN39" s="639"/>
      <c r="DO39" s="639"/>
      <c r="DP39" s="639"/>
      <c r="DQ39" s="639"/>
      <c r="DR39" s="639"/>
      <c r="DS39" s="639"/>
      <c r="DT39" s="639"/>
      <c r="DU39" s="639"/>
      <c r="DV39" s="640"/>
      <c r="DW39" s="631" t="s">
        <v>
235</v>
      </c>
      <c r="DX39" s="641"/>
      <c r="DY39" s="641"/>
      <c r="DZ39" s="641"/>
      <c r="EA39" s="641"/>
      <c r="EB39" s="641"/>
      <c r="EC39" s="662"/>
    </row>
    <row r="40" spans="2:133" ht="11.25" customHeight="1" x14ac:dyDescent="0.2">
      <c r="B40" s="625" t="s">
        <v>
343</v>
      </c>
      <c r="C40" s="626"/>
      <c r="D40" s="626"/>
      <c r="E40" s="626"/>
      <c r="F40" s="626"/>
      <c r="G40" s="626"/>
      <c r="H40" s="626"/>
      <c r="I40" s="626"/>
      <c r="J40" s="626"/>
      <c r="K40" s="626"/>
      <c r="L40" s="626"/>
      <c r="M40" s="626"/>
      <c r="N40" s="626"/>
      <c r="O40" s="626"/>
      <c r="P40" s="626"/>
      <c r="Q40" s="627"/>
      <c r="R40" s="628" t="s">
        <v>
235</v>
      </c>
      <c r="S40" s="629"/>
      <c r="T40" s="629"/>
      <c r="U40" s="629"/>
      <c r="V40" s="629"/>
      <c r="W40" s="629"/>
      <c r="X40" s="629"/>
      <c r="Y40" s="630"/>
      <c r="Z40" s="655" t="s">
        <v>
235</v>
      </c>
      <c r="AA40" s="655"/>
      <c r="AB40" s="655"/>
      <c r="AC40" s="655"/>
      <c r="AD40" s="656" t="s">
        <v>
131</v>
      </c>
      <c r="AE40" s="656"/>
      <c r="AF40" s="656"/>
      <c r="AG40" s="656"/>
      <c r="AH40" s="656"/>
      <c r="AI40" s="656"/>
      <c r="AJ40" s="656"/>
      <c r="AK40" s="656"/>
      <c r="AL40" s="631" t="s">
        <v>
131</v>
      </c>
      <c r="AM40" s="632"/>
      <c r="AN40" s="632"/>
      <c r="AO40" s="657"/>
      <c r="AQ40" s="663" t="s">
        <v>
344</v>
      </c>
      <c r="AR40" s="664"/>
      <c r="AS40" s="664"/>
      <c r="AT40" s="664"/>
      <c r="AU40" s="664"/>
      <c r="AV40" s="664"/>
      <c r="AW40" s="664"/>
      <c r="AX40" s="664"/>
      <c r="AY40" s="665"/>
      <c r="AZ40" s="628" t="s">
        <v>
131</v>
      </c>
      <c r="BA40" s="629"/>
      <c r="BB40" s="629"/>
      <c r="BC40" s="629"/>
      <c r="BD40" s="639"/>
      <c r="BE40" s="639"/>
      <c r="BF40" s="666"/>
      <c r="BG40" s="671" t="s">
        <v>
345</v>
      </c>
      <c r="BH40" s="672"/>
      <c r="BI40" s="672"/>
      <c r="BJ40" s="672"/>
      <c r="BK40" s="672"/>
      <c r="BL40" s="222"/>
      <c r="BM40" s="667" t="s">
        <v>
346</v>
      </c>
      <c r="BN40" s="667"/>
      <c r="BO40" s="667"/>
      <c r="BP40" s="667"/>
      <c r="BQ40" s="667"/>
      <c r="BR40" s="667"/>
      <c r="BS40" s="667"/>
      <c r="BT40" s="667"/>
      <c r="BU40" s="668"/>
      <c r="BV40" s="628">
        <v>
107</v>
      </c>
      <c r="BW40" s="629"/>
      <c r="BX40" s="629"/>
      <c r="BY40" s="629"/>
      <c r="BZ40" s="629"/>
      <c r="CA40" s="629"/>
      <c r="CB40" s="669"/>
      <c r="CD40" s="670" t="s">
        <v>
347</v>
      </c>
      <c r="CE40" s="667"/>
      <c r="CF40" s="667"/>
      <c r="CG40" s="667"/>
      <c r="CH40" s="667"/>
      <c r="CI40" s="667"/>
      <c r="CJ40" s="667"/>
      <c r="CK40" s="667"/>
      <c r="CL40" s="667"/>
      <c r="CM40" s="667"/>
      <c r="CN40" s="667"/>
      <c r="CO40" s="667"/>
      <c r="CP40" s="667"/>
      <c r="CQ40" s="668"/>
      <c r="CR40" s="628">
        <v>
2432178</v>
      </c>
      <c r="CS40" s="629"/>
      <c r="CT40" s="629"/>
      <c r="CU40" s="629"/>
      <c r="CV40" s="629"/>
      <c r="CW40" s="629"/>
      <c r="CX40" s="629"/>
      <c r="CY40" s="630"/>
      <c r="CZ40" s="631">
        <v>
1.1000000000000001</v>
      </c>
      <c r="DA40" s="641"/>
      <c r="DB40" s="641"/>
      <c r="DC40" s="642"/>
      <c r="DD40" s="634">
        <v>
38214</v>
      </c>
      <c r="DE40" s="629"/>
      <c r="DF40" s="629"/>
      <c r="DG40" s="629"/>
      <c r="DH40" s="629"/>
      <c r="DI40" s="629"/>
      <c r="DJ40" s="629"/>
      <c r="DK40" s="630"/>
      <c r="DL40" s="634">
        <v>
13</v>
      </c>
      <c r="DM40" s="629"/>
      <c r="DN40" s="629"/>
      <c r="DO40" s="629"/>
      <c r="DP40" s="629"/>
      <c r="DQ40" s="629"/>
      <c r="DR40" s="629"/>
      <c r="DS40" s="629"/>
      <c r="DT40" s="629"/>
      <c r="DU40" s="629"/>
      <c r="DV40" s="630"/>
      <c r="DW40" s="631">
        <v>
0</v>
      </c>
      <c r="DX40" s="641"/>
      <c r="DY40" s="641"/>
      <c r="DZ40" s="641"/>
      <c r="EA40" s="641"/>
      <c r="EB40" s="641"/>
      <c r="EC40" s="662"/>
    </row>
    <row r="41" spans="2:133" ht="11.25" customHeight="1" x14ac:dyDescent="0.2">
      <c r="B41" s="625" t="s">
        <v>
348</v>
      </c>
      <c r="C41" s="626"/>
      <c r="D41" s="626"/>
      <c r="E41" s="626"/>
      <c r="F41" s="626"/>
      <c r="G41" s="626"/>
      <c r="H41" s="626"/>
      <c r="I41" s="626"/>
      <c r="J41" s="626"/>
      <c r="K41" s="626"/>
      <c r="L41" s="626"/>
      <c r="M41" s="626"/>
      <c r="N41" s="626"/>
      <c r="O41" s="626"/>
      <c r="P41" s="626"/>
      <c r="Q41" s="627"/>
      <c r="R41" s="628" t="s">
        <v>
235</v>
      </c>
      <c r="S41" s="629"/>
      <c r="T41" s="629"/>
      <c r="U41" s="629"/>
      <c r="V41" s="629"/>
      <c r="W41" s="629"/>
      <c r="X41" s="629"/>
      <c r="Y41" s="630"/>
      <c r="Z41" s="655" t="s">
        <v>
235</v>
      </c>
      <c r="AA41" s="655"/>
      <c r="AB41" s="655"/>
      <c r="AC41" s="655"/>
      <c r="AD41" s="656" t="s">
        <v>
131</v>
      </c>
      <c r="AE41" s="656"/>
      <c r="AF41" s="656"/>
      <c r="AG41" s="656"/>
      <c r="AH41" s="656"/>
      <c r="AI41" s="656"/>
      <c r="AJ41" s="656"/>
      <c r="AK41" s="656"/>
      <c r="AL41" s="631" t="s">
        <v>
131</v>
      </c>
      <c r="AM41" s="632"/>
      <c r="AN41" s="632"/>
      <c r="AO41" s="657"/>
      <c r="AQ41" s="663" t="s">
        <v>
349</v>
      </c>
      <c r="AR41" s="664"/>
      <c r="AS41" s="664"/>
      <c r="AT41" s="664"/>
      <c r="AU41" s="664"/>
      <c r="AV41" s="664"/>
      <c r="AW41" s="664"/>
      <c r="AX41" s="664"/>
      <c r="AY41" s="665"/>
      <c r="AZ41" s="628">
        <v>
4031256</v>
      </c>
      <c r="BA41" s="629"/>
      <c r="BB41" s="629"/>
      <c r="BC41" s="629"/>
      <c r="BD41" s="639"/>
      <c r="BE41" s="639"/>
      <c r="BF41" s="666"/>
      <c r="BG41" s="671"/>
      <c r="BH41" s="672"/>
      <c r="BI41" s="672"/>
      <c r="BJ41" s="672"/>
      <c r="BK41" s="672"/>
      <c r="BL41" s="222"/>
      <c r="BM41" s="667" t="s">
        <v>
350</v>
      </c>
      <c r="BN41" s="667"/>
      <c r="BO41" s="667"/>
      <c r="BP41" s="667"/>
      <c r="BQ41" s="667"/>
      <c r="BR41" s="667"/>
      <c r="BS41" s="667"/>
      <c r="BT41" s="667"/>
      <c r="BU41" s="668"/>
      <c r="BV41" s="628">
        <v>
1</v>
      </c>
      <c r="BW41" s="629"/>
      <c r="BX41" s="629"/>
      <c r="BY41" s="629"/>
      <c r="BZ41" s="629"/>
      <c r="CA41" s="629"/>
      <c r="CB41" s="669"/>
      <c r="CD41" s="670" t="s">
        <v>
351</v>
      </c>
      <c r="CE41" s="667"/>
      <c r="CF41" s="667"/>
      <c r="CG41" s="667"/>
      <c r="CH41" s="667"/>
      <c r="CI41" s="667"/>
      <c r="CJ41" s="667"/>
      <c r="CK41" s="667"/>
      <c r="CL41" s="667"/>
      <c r="CM41" s="667"/>
      <c r="CN41" s="667"/>
      <c r="CO41" s="667"/>
      <c r="CP41" s="667"/>
      <c r="CQ41" s="668"/>
      <c r="CR41" s="628" t="s">
        <v>
131</v>
      </c>
      <c r="CS41" s="639"/>
      <c r="CT41" s="639"/>
      <c r="CU41" s="639"/>
      <c r="CV41" s="639"/>
      <c r="CW41" s="639"/>
      <c r="CX41" s="639"/>
      <c r="CY41" s="640"/>
      <c r="CZ41" s="631" t="s">
        <v>
131</v>
      </c>
      <c r="DA41" s="641"/>
      <c r="DB41" s="641"/>
      <c r="DC41" s="642"/>
      <c r="DD41" s="634" t="s">
        <v>
131</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
352</v>
      </c>
      <c r="C42" s="626"/>
      <c r="D42" s="626"/>
      <c r="E42" s="626"/>
      <c r="F42" s="626"/>
      <c r="G42" s="626"/>
      <c r="H42" s="626"/>
      <c r="I42" s="626"/>
      <c r="J42" s="626"/>
      <c r="K42" s="626"/>
      <c r="L42" s="626"/>
      <c r="M42" s="626"/>
      <c r="N42" s="626"/>
      <c r="O42" s="626"/>
      <c r="P42" s="626"/>
      <c r="Q42" s="627"/>
      <c r="R42" s="628" t="s">
        <v>
235</v>
      </c>
      <c r="S42" s="629"/>
      <c r="T42" s="629"/>
      <c r="U42" s="629"/>
      <c r="V42" s="629"/>
      <c r="W42" s="629"/>
      <c r="X42" s="629"/>
      <c r="Y42" s="630"/>
      <c r="Z42" s="655" t="s">
        <v>
235</v>
      </c>
      <c r="AA42" s="655"/>
      <c r="AB42" s="655"/>
      <c r="AC42" s="655"/>
      <c r="AD42" s="656" t="s">
        <v>
131</v>
      </c>
      <c r="AE42" s="656"/>
      <c r="AF42" s="656"/>
      <c r="AG42" s="656"/>
      <c r="AH42" s="656"/>
      <c r="AI42" s="656"/>
      <c r="AJ42" s="656"/>
      <c r="AK42" s="656"/>
      <c r="AL42" s="631" t="s">
        <v>
235</v>
      </c>
      <c r="AM42" s="632"/>
      <c r="AN42" s="632"/>
      <c r="AO42" s="657"/>
      <c r="AQ42" s="675" t="s">
        <v>
353</v>
      </c>
      <c r="AR42" s="676"/>
      <c r="AS42" s="676"/>
      <c r="AT42" s="676"/>
      <c r="AU42" s="676"/>
      <c r="AV42" s="676"/>
      <c r="AW42" s="676"/>
      <c r="AX42" s="676"/>
      <c r="AY42" s="677"/>
      <c r="AZ42" s="608">
        <v>
12926642</v>
      </c>
      <c r="BA42" s="643"/>
      <c r="BB42" s="643"/>
      <c r="BC42" s="643"/>
      <c r="BD42" s="609"/>
      <c r="BE42" s="609"/>
      <c r="BF42" s="658"/>
      <c r="BG42" s="673"/>
      <c r="BH42" s="674"/>
      <c r="BI42" s="674"/>
      <c r="BJ42" s="674"/>
      <c r="BK42" s="674"/>
      <c r="BL42" s="223"/>
      <c r="BM42" s="659" t="s">
        <v>
354</v>
      </c>
      <c r="BN42" s="659"/>
      <c r="BO42" s="659"/>
      <c r="BP42" s="659"/>
      <c r="BQ42" s="659"/>
      <c r="BR42" s="659"/>
      <c r="BS42" s="659"/>
      <c r="BT42" s="659"/>
      <c r="BU42" s="660"/>
      <c r="BV42" s="608">
        <v>
321</v>
      </c>
      <c r="BW42" s="643"/>
      <c r="BX42" s="643"/>
      <c r="BY42" s="643"/>
      <c r="BZ42" s="643"/>
      <c r="CA42" s="643"/>
      <c r="CB42" s="661"/>
      <c r="CD42" s="625" t="s">
        <v>
355</v>
      </c>
      <c r="CE42" s="626"/>
      <c r="CF42" s="626"/>
      <c r="CG42" s="626"/>
      <c r="CH42" s="626"/>
      <c r="CI42" s="626"/>
      <c r="CJ42" s="626"/>
      <c r="CK42" s="626"/>
      <c r="CL42" s="626"/>
      <c r="CM42" s="626"/>
      <c r="CN42" s="626"/>
      <c r="CO42" s="626"/>
      <c r="CP42" s="626"/>
      <c r="CQ42" s="627"/>
      <c r="CR42" s="628">
        <v>
26317998</v>
      </c>
      <c r="CS42" s="639"/>
      <c r="CT42" s="639"/>
      <c r="CU42" s="639"/>
      <c r="CV42" s="639"/>
      <c r="CW42" s="639"/>
      <c r="CX42" s="639"/>
      <c r="CY42" s="640"/>
      <c r="CZ42" s="631">
        <v>
11.9</v>
      </c>
      <c r="DA42" s="641"/>
      <c r="DB42" s="641"/>
      <c r="DC42" s="642"/>
      <c r="DD42" s="634">
        <v>
11821010</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
356</v>
      </c>
      <c r="C43" s="626"/>
      <c r="D43" s="626"/>
      <c r="E43" s="626"/>
      <c r="F43" s="626"/>
      <c r="G43" s="626"/>
      <c r="H43" s="626"/>
      <c r="I43" s="626"/>
      <c r="J43" s="626"/>
      <c r="K43" s="626"/>
      <c r="L43" s="626"/>
      <c r="M43" s="626"/>
      <c r="N43" s="626"/>
      <c r="O43" s="626"/>
      <c r="P43" s="626"/>
      <c r="Q43" s="627"/>
      <c r="R43" s="628" t="s">
        <v>
235</v>
      </c>
      <c r="S43" s="629"/>
      <c r="T43" s="629"/>
      <c r="U43" s="629"/>
      <c r="V43" s="629"/>
      <c r="W43" s="629"/>
      <c r="X43" s="629"/>
      <c r="Y43" s="630"/>
      <c r="Z43" s="655" t="s">
        <v>
235</v>
      </c>
      <c r="AA43" s="655"/>
      <c r="AB43" s="655"/>
      <c r="AC43" s="655"/>
      <c r="AD43" s="656" t="s">
        <v>
235</v>
      </c>
      <c r="AE43" s="656"/>
      <c r="AF43" s="656"/>
      <c r="AG43" s="656"/>
      <c r="AH43" s="656"/>
      <c r="AI43" s="656"/>
      <c r="AJ43" s="656"/>
      <c r="AK43" s="656"/>
      <c r="AL43" s="631" t="s">
        <v>
131</v>
      </c>
      <c r="AM43" s="632"/>
      <c r="AN43" s="632"/>
      <c r="AO43" s="657"/>
      <c r="BV43" s="224"/>
      <c r="BW43" s="224"/>
      <c r="BX43" s="224"/>
      <c r="BY43" s="224"/>
      <c r="BZ43" s="224"/>
      <c r="CA43" s="224"/>
      <c r="CB43" s="224"/>
      <c r="CD43" s="625" t="s">
        <v>
357</v>
      </c>
      <c r="CE43" s="626"/>
      <c r="CF43" s="626"/>
      <c r="CG43" s="626"/>
      <c r="CH43" s="626"/>
      <c r="CI43" s="626"/>
      <c r="CJ43" s="626"/>
      <c r="CK43" s="626"/>
      <c r="CL43" s="626"/>
      <c r="CM43" s="626"/>
      <c r="CN43" s="626"/>
      <c r="CO43" s="626"/>
      <c r="CP43" s="626"/>
      <c r="CQ43" s="627"/>
      <c r="CR43" s="628">
        <v>
1102315</v>
      </c>
      <c r="CS43" s="639"/>
      <c r="CT43" s="639"/>
      <c r="CU43" s="639"/>
      <c r="CV43" s="639"/>
      <c r="CW43" s="639"/>
      <c r="CX43" s="639"/>
      <c r="CY43" s="640"/>
      <c r="CZ43" s="631">
        <v>
0.5</v>
      </c>
      <c r="DA43" s="641"/>
      <c r="DB43" s="641"/>
      <c r="DC43" s="642"/>
      <c r="DD43" s="634">
        <v>
898619</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
358</v>
      </c>
      <c r="C44" s="606"/>
      <c r="D44" s="606"/>
      <c r="E44" s="606"/>
      <c r="F44" s="606"/>
      <c r="G44" s="606"/>
      <c r="H44" s="606"/>
      <c r="I44" s="606"/>
      <c r="J44" s="606"/>
      <c r="K44" s="606"/>
      <c r="L44" s="606"/>
      <c r="M44" s="606"/>
      <c r="N44" s="606"/>
      <c r="O44" s="606"/>
      <c r="P44" s="606"/>
      <c r="Q44" s="607"/>
      <c r="R44" s="608">
        <v>
238374839</v>
      </c>
      <c r="S44" s="643"/>
      <c r="T44" s="643"/>
      <c r="U44" s="643"/>
      <c r="V44" s="643"/>
      <c r="W44" s="643"/>
      <c r="X44" s="643"/>
      <c r="Y44" s="644"/>
      <c r="Z44" s="645">
        <v>
100</v>
      </c>
      <c r="AA44" s="645"/>
      <c r="AB44" s="645"/>
      <c r="AC44" s="645"/>
      <c r="AD44" s="646">
        <v>
125307452</v>
      </c>
      <c r="AE44" s="646"/>
      <c r="AF44" s="646"/>
      <c r="AG44" s="646"/>
      <c r="AH44" s="646"/>
      <c r="AI44" s="646"/>
      <c r="AJ44" s="646"/>
      <c r="AK44" s="646"/>
      <c r="AL44" s="611">
        <v>
100</v>
      </c>
      <c r="AM44" s="647"/>
      <c r="AN44" s="647"/>
      <c r="AO44" s="648"/>
      <c r="CD44" s="649" t="s">
        <v>
305</v>
      </c>
      <c r="CE44" s="650"/>
      <c r="CF44" s="625" t="s">
        <v>
359</v>
      </c>
      <c r="CG44" s="626"/>
      <c r="CH44" s="626"/>
      <c r="CI44" s="626"/>
      <c r="CJ44" s="626"/>
      <c r="CK44" s="626"/>
      <c r="CL44" s="626"/>
      <c r="CM44" s="626"/>
      <c r="CN44" s="626"/>
      <c r="CO44" s="626"/>
      <c r="CP44" s="626"/>
      <c r="CQ44" s="627"/>
      <c r="CR44" s="628">
        <v>
26317998</v>
      </c>
      <c r="CS44" s="629"/>
      <c r="CT44" s="629"/>
      <c r="CU44" s="629"/>
      <c r="CV44" s="629"/>
      <c r="CW44" s="629"/>
      <c r="CX44" s="629"/>
      <c r="CY44" s="630"/>
      <c r="CZ44" s="631">
        <v>
11.9</v>
      </c>
      <c r="DA44" s="632"/>
      <c r="DB44" s="632"/>
      <c r="DC44" s="633"/>
      <c r="DD44" s="634">
        <v>
11821010</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
360</v>
      </c>
      <c r="CG45" s="626"/>
      <c r="CH45" s="626"/>
      <c r="CI45" s="626"/>
      <c r="CJ45" s="626"/>
      <c r="CK45" s="626"/>
      <c r="CL45" s="626"/>
      <c r="CM45" s="626"/>
      <c r="CN45" s="626"/>
      <c r="CO45" s="626"/>
      <c r="CP45" s="626"/>
      <c r="CQ45" s="627"/>
      <c r="CR45" s="628">
        <v>
6907886</v>
      </c>
      <c r="CS45" s="639"/>
      <c r="CT45" s="639"/>
      <c r="CU45" s="639"/>
      <c r="CV45" s="639"/>
      <c r="CW45" s="639"/>
      <c r="CX45" s="639"/>
      <c r="CY45" s="640"/>
      <c r="CZ45" s="631">
        <v>
3.1</v>
      </c>
      <c r="DA45" s="641"/>
      <c r="DB45" s="641"/>
      <c r="DC45" s="642"/>
      <c r="DD45" s="634">
        <v>
2304657</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
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
362</v>
      </c>
      <c r="CG46" s="626"/>
      <c r="CH46" s="626"/>
      <c r="CI46" s="626"/>
      <c r="CJ46" s="626"/>
      <c r="CK46" s="626"/>
      <c r="CL46" s="626"/>
      <c r="CM46" s="626"/>
      <c r="CN46" s="626"/>
      <c r="CO46" s="626"/>
      <c r="CP46" s="626"/>
      <c r="CQ46" s="627"/>
      <c r="CR46" s="628">
        <v>
19308830</v>
      </c>
      <c r="CS46" s="629"/>
      <c r="CT46" s="629"/>
      <c r="CU46" s="629"/>
      <c r="CV46" s="629"/>
      <c r="CW46" s="629"/>
      <c r="CX46" s="629"/>
      <c r="CY46" s="630"/>
      <c r="CZ46" s="631">
        <v>
8.6999999999999993</v>
      </c>
      <c r="DA46" s="632"/>
      <c r="DB46" s="632"/>
      <c r="DC46" s="633"/>
      <c r="DD46" s="634">
        <v>
9488069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
363</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
364</v>
      </c>
      <c r="CG47" s="626"/>
      <c r="CH47" s="626"/>
      <c r="CI47" s="626"/>
      <c r="CJ47" s="626"/>
      <c r="CK47" s="626"/>
      <c r="CL47" s="626"/>
      <c r="CM47" s="626"/>
      <c r="CN47" s="626"/>
      <c r="CO47" s="626"/>
      <c r="CP47" s="626"/>
      <c r="CQ47" s="627"/>
      <c r="CR47" s="628" t="s">
        <v>
131</v>
      </c>
      <c r="CS47" s="639"/>
      <c r="CT47" s="639"/>
      <c r="CU47" s="639"/>
      <c r="CV47" s="639"/>
      <c r="CW47" s="639"/>
      <c r="CX47" s="639"/>
      <c r="CY47" s="640"/>
      <c r="CZ47" s="631" t="s">
        <v>
131</v>
      </c>
      <c r="DA47" s="641"/>
      <c r="DB47" s="641"/>
      <c r="DC47" s="642"/>
      <c r="DD47" s="634" t="s">
        <v>
131</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
365</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
366</v>
      </c>
      <c r="CG48" s="626"/>
      <c r="CH48" s="626"/>
      <c r="CI48" s="626"/>
      <c r="CJ48" s="626"/>
      <c r="CK48" s="626"/>
      <c r="CL48" s="626"/>
      <c r="CM48" s="626"/>
      <c r="CN48" s="626"/>
      <c r="CO48" s="626"/>
      <c r="CP48" s="626"/>
      <c r="CQ48" s="627"/>
      <c r="CR48" s="628" t="s">
        <v>
131</v>
      </c>
      <c r="CS48" s="629"/>
      <c r="CT48" s="629"/>
      <c r="CU48" s="629"/>
      <c r="CV48" s="629"/>
      <c r="CW48" s="629"/>
      <c r="CX48" s="629"/>
      <c r="CY48" s="630"/>
      <c r="CZ48" s="631" t="s">
        <v>
131</v>
      </c>
      <c r="DA48" s="632"/>
      <c r="DB48" s="632"/>
      <c r="DC48" s="633"/>
      <c r="DD48" s="634" t="s">
        <v>
131</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
367</v>
      </c>
      <c r="CE49" s="606"/>
      <c r="CF49" s="606"/>
      <c r="CG49" s="606"/>
      <c r="CH49" s="606"/>
      <c r="CI49" s="606"/>
      <c r="CJ49" s="606"/>
      <c r="CK49" s="606"/>
      <c r="CL49" s="606"/>
      <c r="CM49" s="606"/>
      <c r="CN49" s="606"/>
      <c r="CO49" s="606"/>
      <c r="CP49" s="606"/>
      <c r="CQ49" s="607"/>
      <c r="CR49" s="608">
        <v>
221692274</v>
      </c>
      <c r="CS49" s="609"/>
      <c r="CT49" s="609"/>
      <c r="CU49" s="609"/>
      <c r="CV49" s="609"/>
      <c r="CW49" s="609"/>
      <c r="CX49" s="609"/>
      <c r="CY49" s="610"/>
      <c r="CZ49" s="611">
        <v>
100</v>
      </c>
      <c r="DA49" s="612"/>
      <c r="DB49" s="612"/>
      <c r="DC49" s="613"/>
      <c r="DD49" s="614">
        <v>
131893774</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8J6UagwcwnVgErX49BRZKm7TDQWI3fZ2M0qwxrUHH3NIoYUojqBtr5MrpjVysNuLvUwHCqPsS8tmLRmX/WBhYg==" saltValue="X86BpaeFRH0+k1rqNkn1G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election activeCell="A4" sqref="A4:AY4"/>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23" t="s">
        <v>
368</v>
      </c>
      <c r="B2" s="1123"/>
      <c r="C2" s="1123"/>
      <c r="D2" s="1123"/>
      <c r="E2" s="1123"/>
      <c r="F2" s="1123"/>
      <c r="G2" s="1123"/>
      <c r="H2" s="1123"/>
      <c r="I2" s="1123"/>
      <c r="J2" s="1123"/>
      <c r="K2" s="1123"/>
      <c r="L2" s="1123"/>
      <c r="M2" s="1123"/>
      <c r="N2" s="1123"/>
      <c r="O2" s="1123"/>
      <c r="P2" s="1123"/>
      <c r="Q2" s="1123"/>
      <c r="R2" s="1123"/>
      <c r="S2" s="1123"/>
      <c r="T2" s="1123"/>
      <c r="U2" s="1123"/>
      <c r="V2" s="1123"/>
      <c r="W2" s="1123"/>
      <c r="X2" s="1123"/>
      <c r="Y2" s="1123"/>
      <c r="Z2" s="1123"/>
      <c r="AA2" s="1123"/>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c r="AX2" s="1123"/>
      <c r="AY2" s="1123"/>
      <c r="AZ2" s="1123"/>
      <c r="BA2" s="1123"/>
      <c r="BB2" s="1123"/>
      <c r="BC2" s="1123"/>
      <c r="BD2" s="1123"/>
      <c r="BE2" s="1123"/>
      <c r="BF2" s="1123"/>
      <c r="BG2" s="1123"/>
      <c r="BH2" s="1123"/>
      <c r="BI2" s="1123"/>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24" t="s">
        <v>
369</v>
      </c>
      <c r="DK2" s="1125"/>
      <c r="DL2" s="1125"/>
      <c r="DM2" s="1125"/>
      <c r="DN2" s="1125"/>
      <c r="DO2" s="1126"/>
      <c r="DP2" s="231"/>
      <c r="DQ2" s="1124" t="s">
        <v>
370</v>
      </c>
      <c r="DR2" s="1125"/>
      <c r="DS2" s="1125"/>
      <c r="DT2" s="1125"/>
      <c r="DU2" s="1125"/>
      <c r="DV2" s="1125"/>
      <c r="DW2" s="1125"/>
      <c r="DX2" s="1125"/>
      <c r="DY2" s="1125"/>
      <c r="DZ2" s="1126"/>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089" t="s">
        <v>
371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35"/>
      <c r="BA4" s="235"/>
      <c r="BB4" s="235"/>
      <c r="BC4" s="235"/>
      <c r="BD4" s="235"/>
      <c r="BE4" s="236"/>
      <c r="BF4" s="236"/>
      <c r="BG4" s="236"/>
      <c r="BH4" s="236"/>
      <c r="BI4" s="236"/>
      <c r="BJ4" s="236"/>
      <c r="BK4" s="236"/>
      <c r="BL4" s="236"/>
      <c r="BM4" s="236"/>
      <c r="BN4" s="236"/>
      <c r="BO4" s="236"/>
      <c r="BP4" s="236"/>
      <c r="BQ4" s="758" t="s">
        <v>
372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25" t="s">
        <v>
373</v>
      </c>
      <c r="B5" s="1026"/>
      <c r="C5" s="1026"/>
      <c r="D5" s="1026"/>
      <c r="E5" s="1026"/>
      <c r="F5" s="1026"/>
      <c r="G5" s="1026"/>
      <c r="H5" s="1026"/>
      <c r="I5" s="1026"/>
      <c r="J5" s="1026"/>
      <c r="K5" s="1026"/>
      <c r="L5" s="1026"/>
      <c r="M5" s="1026"/>
      <c r="N5" s="1026"/>
      <c r="O5" s="1026"/>
      <c r="P5" s="1027"/>
      <c r="Q5" s="1031" t="s">
        <v>
374</v>
      </c>
      <c r="R5" s="1032"/>
      <c r="S5" s="1032"/>
      <c r="T5" s="1032"/>
      <c r="U5" s="1033"/>
      <c r="V5" s="1031" t="s">
        <v>
375</v>
      </c>
      <c r="W5" s="1032"/>
      <c r="X5" s="1032"/>
      <c r="Y5" s="1032"/>
      <c r="Z5" s="1033"/>
      <c r="AA5" s="1031" t="s">
        <v>
376</v>
      </c>
      <c r="AB5" s="1032"/>
      <c r="AC5" s="1032"/>
      <c r="AD5" s="1032"/>
      <c r="AE5" s="1032"/>
      <c r="AF5" s="1127" t="s">
        <v>
377</v>
      </c>
      <c r="AG5" s="1032"/>
      <c r="AH5" s="1032"/>
      <c r="AI5" s="1032"/>
      <c r="AJ5" s="1045"/>
      <c r="AK5" s="1032" t="s">
        <v>
378</v>
      </c>
      <c r="AL5" s="1032"/>
      <c r="AM5" s="1032"/>
      <c r="AN5" s="1032"/>
      <c r="AO5" s="1033"/>
      <c r="AP5" s="1031" t="s">
        <v>
379</v>
      </c>
      <c r="AQ5" s="1032"/>
      <c r="AR5" s="1032"/>
      <c r="AS5" s="1032"/>
      <c r="AT5" s="1033"/>
      <c r="AU5" s="1031" t="s">
        <v>
380</v>
      </c>
      <c r="AV5" s="1032"/>
      <c r="AW5" s="1032"/>
      <c r="AX5" s="1032"/>
      <c r="AY5" s="1045"/>
      <c r="AZ5" s="235"/>
      <c r="BA5" s="235"/>
      <c r="BB5" s="235"/>
      <c r="BC5" s="235"/>
      <c r="BD5" s="235"/>
      <c r="BE5" s="236"/>
      <c r="BF5" s="236"/>
      <c r="BG5" s="236"/>
      <c r="BH5" s="236"/>
      <c r="BI5" s="236"/>
      <c r="BJ5" s="236"/>
      <c r="BK5" s="236"/>
      <c r="BL5" s="236"/>
      <c r="BM5" s="236"/>
      <c r="BN5" s="236"/>
      <c r="BO5" s="236"/>
      <c r="BP5" s="236"/>
      <c r="BQ5" s="1025" t="s">
        <v>
381</v>
      </c>
      <c r="BR5" s="1026"/>
      <c r="BS5" s="1026"/>
      <c r="BT5" s="1026"/>
      <c r="BU5" s="1026"/>
      <c r="BV5" s="1026"/>
      <c r="BW5" s="1026"/>
      <c r="BX5" s="1026"/>
      <c r="BY5" s="1026"/>
      <c r="BZ5" s="1026"/>
      <c r="CA5" s="1026"/>
      <c r="CB5" s="1026"/>
      <c r="CC5" s="1026"/>
      <c r="CD5" s="1026"/>
      <c r="CE5" s="1026"/>
      <c r="CF5" s="1026"/>
      <c r="CG5" s="1027"/>
      <c r="CH5" s="1031" t="s">
        <v>
382</v>
      </c>
      <c r="CI5" s="1032"/>
      <c r="CJ5" s="1032"/>
      <c r="CK5" s="1032"/>
      <c r="CL5" s="1033"/>
      <c r="CM5" s="1031" t="s">
        <v>
383</v>
      </c>
      <c r="CN5" s="1032"/>
      <c r="CO5" s="1032"/>
      <c r="CP5" s="1032"/>
      <c r="CQ5" s="1033"/>
      <c r="CR5" s="1031" t="s">
        <v>
384</v>
      </c>
      <c r="CS5" s="1032"/>
      <c r="CT5" s="1032"/>
      <c r="CU5" s="1032"/>
      <c r="CV5" s="1033"/>
      <c r="CW5" s="1031" t="s">
        <v>
385</v>
      </c>
      <c r="CX5" s="1032"/>
      <c r="CY5" s="1032"/>
      <c r="CZ5" s="1032"/>
      <c r="DA5" s="1033"/>
      <c r="DB5" s="1031" t="s">
        <v>
386</v>
      </c>
      <c r="DC5" s="1032"/>
      <c r="DD5" s="1032"/>
      <c r="DE5" s="1032"/>
      <c r="DF5" s="1033"/>
      <c r="DG5" s="1117" t="s">
        <v>
387</v>
      </c>
      <c r="DH5" s="1118"/>
      <c r="DI5" s="1118"/>
      <c r="DJ5" s="1118"/>
      <c r="DK5" s="1119"/>
      <c r="DL5" s="1117" t="s">
        <v>
388</v>
      </c>
      <c r="DM5" s="1118"/>
      <c r="DN5" s="1118"/>
      <c r="DO5" s="1118"/>
      <c r="DP5" s="1119"/>
      <c r="DQ5" s="1031" t="s">
        <v>
389</v>
      </c>
      <c r="DR5" s="1032"/>
      <c r="DS5" s="1032"/>
      <c r="DT5" s="1032"/>
      <c r="DU5" s="1033"/>
      <c r="DV5" s="1031" t="s">
        <v>
380</v>
      </c>
      <c r="DW5" s="1032"/>
      <c r="DX5" s="1032"/>
      <c r="DY5" s="1032"/>
      <c r="DZ5" s="1045"/>
      <c r="EA5" s="237"/>
    </row>
    <row r="6" spans="1:131" s="238" customFormat="1" ht="26.25" customHeight="1" thickBot="1" x14ac:dyDescent="0.25">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28"/>
      <c r="AG6" s="1035"/>
      <c r="AH6" s="1035"/>
      <c r="AI6" s="1035"/>
      <c r="AJ6" s="1046"/>
      <c r="AK6" s="1035"/>
      <c r="AL6" s="1035"/>
      <c r="AM6" s="1035"/>
      <c r="AN6" s="1035"/>
      <c r="AO6" s="1036"/>
      <c r="AP6" s="1034"/>
      <c r="AQ6" s="1035"/>
      <c r="AR6" s="1035"/>
      <c r="AS6" s="1035"/>
      <c r="AT6" s="1036"/>
      <c r="AU6" s="1034"/>
      <c r="AV6" s="1035"/>
      <c r="AW6" s="1035"/>
      <c r="AX6" s="1035"/>
      <c r="AY6" s="1046"/>
      <c r="AZ6" s="235"/>
      <c r="BA6" s="235"/>
      <c r="BB6" s="235"/>
      <c r="BC6" s="235"/>
      <c r="BD6" s="235"/>
      <c r="BE6" s="236"/>
      <c r="BF6" s="236"/>
      <c r="BG6" s="236"/>
      <c r="BH6" s="236"/>
      <c r="BI6" s="236"/>
      <c r="BJ6" s="236"/>
      <c r="BK6" s="236"/>
      <c r="BL6" s="236"/>
      <c r="BM6" s="236"/>
      <c r="BN6" s="236"/>
      <c r="BO6" s="236"/>
      <c r="BP6" s="236"/>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20"/>
      <c r="DH6" s="1121"/>
      <c r="DI6" s="1121"/>
      <c r="DJ6" s="1121"/>
      <c r="DK6" s="1122"/>
      <c r="DL6" s="1120"/>
      <c r="DM6" s="1121"/>
      <c r="DN6" s="1121"/>
      <c r="DO6" s="1121"/>
      <c r="DP6" s="1122"/>
      <c r="DQ6" s="1034"/>
      <c r="DR6" s="1035"/>
      <c r="DS6" s="1035"/>
      <c r="DT6" s="1035"/>
      <c r="DU6" s="1036"/>
      <c r="DV6" s="1034"/>
      <c r="DW6" s="1035"/>
      <c r="DX6" s="1035"/>
      <c r="DY6" s="1035"/>
      <c r="DZ6" s="1046"/>
      <c r="EA6" s="237"/>
    </row>
    <row r="7" spans="1:131" s="238" customFormat="1" ht="26.25" customHeight="1" thickTop="1" x14ac:dyDescent="0.2">
      <c r="A7" s="239">
        <v>
1</v>
      </c>
      <c r="B7" s="1077" t="s">
        <v>
390</v>
      </c>
      <c r="C7" s="1078"/>
      <c r="D7" s="1078"/>
      <c r="E7" s="1078"/>
      <c r="F7" s="1078"/>
      <c r="G7" s="1078"/>
      <c r="H7" s="1078"/>
      <c r="I7" s="1078"/>
      <c r="J7" s="1078"/>
      <c r="K7" s="1078"/>
      <c r="L7" s="1078"/>
      <c r="M7" s="1078"/>
      <c r="N7" s="1078"/>
      <c r="O7" s="1078"/>
      <c r="P7" s="1079"/>
      <c r="Q7" s="1135">
        <v>
238699</v>
      </c>
      <c r="R7" s="1136"/>
      <c r="S7" s="1136"/>
      <c r="T7" s="1136"/>
      <c r="U7" s="1136"/>
      <c r="V7" s="1136">
        <v>
222017</v>
      </c>
      <c r="W7" s="1136"/>
      <c r="X7" s="1136"/>
      <c r="Y7" s="1136"/>
      <c r="Z7" s="1136"/>
      <c r="AA7" s="1136">
        <v>
16683</v>
      </c>
      <c r="AB7" s="1136"/>
      <c r="AC7" s="1136"/>
      <c r="AD7" s="1136"/>
      <c r="AE7" s="1137"/>
      <c r="AF7" s="1138">
        <v>
16635</v>
      </c>
      <c r="AG7" s="1139"/>
      <c r="AH7" s="1139"/>
      <c r="AI7" s="1139"/>
      <c r="AJ7" s="1140"/>
      <c r="AK7" s="1141">
        <v>
10516</v>
      </c>
      <c r="AL7" s="1142"/>
      <c r="AM7" s="1142"/>
      <c r="AN7" s="1142"/>
      <c r="AO7" s="1142"/>
      <c r="AP7" s="1142">
        <v>
14093</v>
      </c>
      <c r="AQ7" s="1142"/>
      <c r="AR7" s="1142"/>
      <c r="AS7" s="1142"/>
      <c r="AT7" s="1142"/>
      <c r="AU7" s="1143"/>
      <c r="AV7" s="1143"/>
      <c r="AW7" s="1143"/>
      <c r="AX7" s="1143"/>
      <c r="AY7" s="1144"/>
      <c r="AZ7" s="235"/>
      <c r="BA7" s="235"/>
      <c r="BB7" s="235"/>
      <c r="BC7" s="235"/>
      <c r="BD7" s="235"/>
      <c r="BE7" s="236"/>
      <c r="BF7" s="236"/>
      <c r="BG7" s="236"/>
      <c r="BH7" s="236"/>
      <c r="BI7" s="236"/>
      <c r="BJ7" s="236"/>
      <c r="BK7" s="236"/>
      <c r="BL7" s="236"/>
      <c r="BM7" s="236"/>
      <c r="BN7" s="236"/>
      <c r="BO7" s="236"/>
      <c r="BP7" s="236"/>
      <c r="BQ7" s="239">
        <v>
1</v>
      </c>
      <c r="BR7" s="240" t="s">
        <v>
571</v>
      </c>
      <c r="BS7" s="1145" t="s">
        <v>
570</v>
      </c>
      <c r="BT7" s="1146"/>
      <c r="BU7" s="1146"/>
      <c r="BV7" s="1146"/>
      <c r="BW7" s="1146"/>
      <c r="BX7" s="1146"/>
      <c r="BY7" s="1146"/>
      <c r="BZ7" s="1146"/>
      <c r="CA7" s="1146"/>
      <c r="CB7" s="1146"/>
      <c r="CC7" s="1146"/>
      <c r="CD7" s="1146"/>
      <c r="CE7" s="1146"/>
      <c r="CF7" s="1146"/>
      <c r="CG7" s="1147"/>
      <c r="CH7" s="1129" t="s">
        <v>
504</v>
      </c>
      <c r="CI7" s="1130"/>
      <c r="CJ7" s="1130"/>
      <c r="CK7" s="1130"/>
      <c r="CL7" s="1131"/>
      <c r="CM7" s="1129">
        <v>
15</v>
      </c>
      <c r="CN7" s="1130"/>
      <c r="CO7" s="1130"/>
      <c r="CP7" s="1130"/>
      <c r="CQ7" s="1131"/>
      <c r="CR7" s="1129">
        <v>
10</v>
      </c>
      <c r="CS7" s="1130"/>
      <c r="CT7" s="1130"/>
      <c r="CU7" s="1130"/>
      <c r="CV7" s="1131"/>
      <c r="CW7" s="1129">
        <v>
30</v>
      </c>
      <c r="CX7" s="1130"/>
      <c r="CY7" s="1130"/>
      <c r="CZ7" s="1130"/>
      <c r="DA7" s="1131"/>
      <c r="DB7" s="1129">
        <v>
3283</v>
      </c>
      <c r="DC7" s="1130"/>
      <c r="DD7" s="1130"/>
      <c r="DE7" s="1130"/>
      <c r="DF7" s="1131"/>
      <c r="DG7" s="1129">
        <v>
4013</v>
      </c>
      <c r="DH7" s="1130"/>
      <c r="DI7" s="1130"/>
      <c r="DJ7" s="1130"/>
      <c r="DK7" s="1131"/>
      <c r="DL7" s="1129" t="s">
        <v>
504</v>
      </c>
      <c r="DM7" s="1130"/>
      <c r="DN7" s="1130"/>
      <c r="DO7" s="1130"/>
      <c r="DP7" s="1131"/>
      <c r="DQ7" s="1129" t="s">
        <v>
504</v>
      </c>
      <c r="DR7" s="1130"/>
      <c r="DS7" s="1130"/>
      <c r="DT7" s="1130"/>
      <c r="DU7" s="1131"/>
      <c r="DV7" s="1132"/>
      <c r="DW7" s="1133"/>
      <c r="DX7" s="1133"/>
      <c r="DY7" s="1133"/>
      <c r="DZ7" s="1134"/>
      <c r="EA7" s="237"/>
    </row>
    <row r="8" spans="1:131" s="238" customFormat="1" ht="26.25" customHeight="1" x14ac:dyDescent="0.2">
      <c r="A8" s="241">
        <v>
2</v>
      </c>
      <c r="B8" s="1060"/>
      <c r="C8" s="1061"/>
      <c r="D8" s="1061"/>
      <c r="E8" s="1061"/>
      <c r="F8" s="1061"/>
      <c r="G8" s="1061"/>
      <c r="H8" s="1061"/>
      <c r="I8" s="1061"/>
      <c r="J8" s="1061"/>
      <c r="K8" s="1061"/>
      <c r="L8" s="1061"/>
      <c r="M8" s="1061"/>
      <c r="N8" s="1061"/>
      <c r="O8" s="1061"/>
      <c r="P8" s="1062"/>
      <c r="Q8" s="1068"/>
      <c r="R8" s="1069"/>
      <c r="S8" s="1069"/>
      <c r="T8" s="1069"/>
      <c r="U8" s="1069"/>
      <c r="V8" s="1069"/>
      <c r="W8" s="1069"/>
      <c r="X8" s="1069"/>
      <c r="Y8" s="1069"/>
      <c r="Z8" s="1069"/>
      <c r="AA8" s="1069"/>
      <c r="AB8" s="1069"/>
      <c r="AC8" s="1069"/>
      <c r="AD8" s="1069"/>
      <c r="AE8" s="1070"/>
      <c r="AF8" s="1065"/>
      <c r="AG8" s="1066"/>
      <c r="AH8" s="1066"/>
      <c r="AI8" s="1066"/>
      <c r="AJ8" s="1067"/>
      <c r="AK8" s="1110"/>
      <c r="AL8" s="1111"/>
      <c r="AM8" s="1111"/>
      <c r="AN8" s="1111"/>
      <c r="AO8" s="1111"/>
      <c r="AP8" s="1111"/>
      <c r="AQ8" s="1111"/>
      <c r="AR8" s="1111"/>
      <c r="AS8" s="1111"/>
      <c r="AT8" s="1111"/>
      <c r="AU8" s="1112"/>
      <c r="AV8" s="1112"/>
      <c r="AW8" s="1112"/>
      <c r="AX8" s="1112"/>
      <c r="AY8" s="1113"/>
      <c r="AZ8" s="235"/>
      <c r="BA8" s="235"/>
      <c r="BB8" s="235"/>
      <c r="BC8" s="235"/>
      <c r="BD8" s="235"/>
      <c r="BE8" s="236"/>
      <c r="BF8" s="236"/>
      <c r="BG8" s="236"/>
      <c r="BH8" s="236"/>
      <c r="BI8" s="236"/>
      <c r="BJ8" s="236"/>
      <c r="BK8" s="236"/>
      <c r="BL8" s="236"/>
      <c r="BM8" s="236"/>
      <c r="BN8" s="236"/>
      <c r="BO8" s="236"/>
      <c r="BP8" s="236"/>
      <c r="BQ8" s="241">
        <v>
2</v>
      </c>
      <c r="BR8" s="242"/>
      <c r="BS8" s="1022"/>
      <c r="BT8" s="1023"/>
      <c r="BU8" s="1023"/>
      <c r="BV8" s="1023"/>
      <c r="BW8" s="1023"/>
      <c r="BX8" s="1023"/>
      <c r="BY8" s="1023"/>
      <c r="BZ8" s="1023"/>
      <c r="CA8" s="1023"/>
      <c r="CB8" s="1023"/>
      <c r="CC8" s="1023"/>
      <c r="CD8" s="1023"/>
      <c r="CE8" s="1023"/>
      <c r="CF8" s="1023"/>
      <c r="CG8" s="1044"/>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114"/>
      <c r="DW8" s="1115"/>
      <c r="DX8" s="1115"/>
      <c r="DY8" s="1115"/>
      <c r="DZ8" s="1116"/>
      <c r="EA8" s="237"/>
    </row>
    <row r="9" spans="1:131" s="238" customFormat="1" ht="26.25" customHeight="1" x14ac:dyDescent="0.2">
      <c r="A9" s="241">
        <v>
3</v>
      </c>
      <c r="B9" s="1060"/>
      <c r="C9" s="1061"/>
      <c r="D9" s="1061"/>
      <c r="E9" s="1061"/>
      <c r="F9" s="1061"/>
      <c r="G9" s="1061"/>
      <c r="H9" s="1061"/>
      <c r="I9" s="1061"/>
      <c r="J9" s="1061"/>
      <c r="K9" s="1061"/>
      <c r="L9" s="1061"/>
      <c r="M9" s="1061"/>
      <c r="N9" s="1061"/>
      <c r="O9" s="1061"/>
      <c r="P9" s="1062"/>
      <c r="Q9" s="1068"/>
      <c r="R9" s="1069"/>
      <c r="S9" s="1069"/>
      <c r="T9" s="1069"/>
      <c r="U9" s="1069"/>
      <c r="V9" s="1069"/>
      <c r="W9" s="1069"/>
      <c r="X9" s="1069"/>
      <c r="Y9" s="1069"/>
      <c r="Z9" s="1069"/>
      <c r="AA9" s="1069"/>
      <c r="AB9" s="1069"/>
      <c r="AC9" s="1069"/>
      <c r="AD9" s="1069"/>
      <c r="AE9" s="1070"/>
      <c r="AF9" s="1065"/>
      <c r="AG9" s="1066"/>
      <c r="AH9" s="1066"/>
      <c r="AI9" s="1066"/>
      <c r="AJ9" s="1067"/>
      <c r="AK9" s="1110"/>
      <c r="AL9" s="1111"/>
      <c r="AM9" s="1111"/>
      <c r="AN9" s="1111"/>
      <c r="AO9" s="1111"/>
      <c r="AP9" s="1111"/>
      <c r="AQ9" s="1111"/>
      <c r="AR9" s="1111"/>
      <c r="AS9" s="1111"/>
      <c r="AT9" s="1111"/>
      <c r="AU9" s="1112"/>
      <c r="AV9" s="1112"/>
      <c r="AW9" s="1112"/>
      <c r="AX9" s="1112"/>
      <c r="AY9" s="1113"/>
      <c r="AZ9" s="235"/>
      <c r="BA9" s="235"/>
      <c r="BB9" s="235"/>
      <c r="BC9" s="235"/>
      <c r="BD9" s="235"/>
      <c r="BE9" s="236"/>
      <c r="BF9" s="236"/>
      <c r="BG9" s="236"/>
      <c r="BH9" s="236"/>
      <c r="BI9" s="236"/>
      <c r="BJ9" s="236"/>
      <c r="BK9" s="236"/>
      <c r="BL9" s="236"/>
      <c r="BM9" s="236"/>
      <c r="BN9" s="236"/>
      <c r="BO9" s="236"/>
      <c r="BP9" s="236"/>
      <c r="BQ9" s="241">
        <v>
3</v>
      </c>
      <c r="BR9" s="242"/>
      <c r="BS9" s="1022"/>
      <c r="BT9" s="1023"/>
      <c r="BU9" s="1023"/>
      <c r="BV9" s="1023"/>
      <c r="BW9" s="1023"/>
      <c r="BX9" s="1023"/>
      <c r="BY9" s="1023"/>
      <c r="BZ9" s="1023"/>
      <c r="CA9" s="1023"/>
      <c r="CB9" s="1023"/>
      <c r="CC9" s="1023"/>
      <c r="CD9" s="1023"/>
      <c r="CE9" s="1023"/>
      <c r="CF9" s="1023"/>
      <c r="CG9" s="1044"/>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37"/>
    </row>
    <row r="10" spans="1:131" s="238" customFormat="1" ht="26.25" customHeight="1" x14ac:dyDescent="0.2">
      <c r="A10" s="241">
        <v>
4</v>
      </c>
      <c r="B10" s="1060"/>
      <c r="C10" s="1061"/>
      <c r="D10" s="1061"/>
      <c r="E10" s="1061"/>
      <c r="F10" s="1061"/>
      <c r="G10" s="1061"/>
      <c r="H10" s="1061"/>
      <c r="I10" s="1061"/>
      <c r="J10" s="1061"/>
      <c r="K10" s="1061"/>
      <c r="L10" s="1061"/>
      <c r="M10" s="1061"/>
      <c r="N10" s="1061"/>
      <c r="O10" s="1061"/>
      <c r="P10" s="1062"/>
      <c r="Q10" s="1068"/>
      <c r="R10" s="1069"/>
      <c r="S10" s="1069"/>
      <c r="T10" s="1069"/>
      <c r="U10" s="1069"/>
      <c r="V10" s="1069"/>
      <c r="W10" s="1069"/>
      <c r="X10" s="1069"/>
      <c r="Y10" s="1069"/>
      <c r="Z10" s="1069"/>
      <c r="AA10" s="1069"/>
      <c r="AB10" s="1069"/>
      <c r="AC10" s="1069"/>
      <c r="AD10" s="1069"/>
      <c r="AE10" s="1070"/>
      <c r="AF10" s="1065"/>
      <c r="AG10" s="1066"/>
      <c r="AH10" s="1066"/>
      <c r="AI10" s="1066"/>
      <c r="AJ10" s="1067"/>
      <c r="AK10" s="1110"/>
      <c r="AL10" s="1111"/>
      <c r="AM10" s="1111"/>
      <c r="AN10" s="1111"/>
      <c r="AO10" s="1111"/>
      <c r="AP10" s="1111"/>
      <c r="AQ10" s="1111"/>
      <c r="AR10" s="1111"/>
      <c r="AS10" s="1111"/>
      <c r="AT10" s="1111"/>
      <c r="AU10" s="1112"/>
      <c r="AV10" s="1112"/>
      <c r="AW10" s="1112"/>
      <c r="AX10" s="1112"/>
      <c r="AY10" s="1113"/>
      <c r="AZ10" s="235"/>
      <c r="BA10" s="235"/>
      <c r="BB10" s="235"/>
      <c r="BC10" s="235"/>
      <c r="BD10" s="235"/>
      <c r="BE10" s="236"/>
      <c r="BF10" s="236"/>
      <c r="BG10" s="236"/>
      <c r="BH10" s="236"/>
      <c r="BI10" s="236"/>
      <c r="BJ10" s="236"/>
      <c r="BK10" s="236"/>
      <c r="BL10" s="236"/>
      <c r="BM10" s="236"/>
      <c r="BN10" s="236"/>
      <c r="BO10" s="236"/>
      <c r="BP10" s="236"/>
      <c r="BQ10" s="241">
        <v>
4</v>
      </c>
      <c r="BR10" s="242"/>
      <c r="BS10" s="1022"/>
      <c r="BT10" s="1023"/>
      <c r="BU10" s="1023"/>
      <c r="BV10" s="1023"/>
      <c r="BW10" s="1023"/>
      <c r="BX10" s="1023"/>
      <c r="BY10" s="1023"/>
      <c r="BZ10" s="1023"/>
      <c r="CA10" s="1023"/>
      <c r="CB10" s="1023"/>
      <c r="CC10" s="1023"/>
      <c r="CD10" s="1023"/>
      <c r="CE10" s="1023"/>
      <c r="CF10" s="1023"/>
      <c r="CG10" s="1044"/>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37"/>
    </row>
    <row r="11" spans="1:131" s="238" customFormat="1" ht="26.25" customHeight="1" x14ac:dyDescent="0.2">
      <c r="A11" s="241">
        <v>
5</v>
      </c>
      <c r="B11" s="1060"/>
      <c r="C11" s="1061"/>
      <c r="D11" s="1061"/>
      <c r="E11" s="1061"/>
      <c r="F11" s="1061"/>
      <c r="G11" s="1061"/>
      <c r="H11" s="1061"/>
      <c r="I11" s="1061"/>
      <c r="J11" s="1061"/>
      <c r="K11" s="1061"/>
      <c r="L11" s="1061"/>
      <c r="M11" s="1061"/>
      <c r="N11" s="1061"/>
      <c r="O11" s="1061"/>
      <c r="P11" s="1062"/>
      <c r="Q11" s="1068"/>
      <c r="R11" s="1069"/>
      <c r="S11" s="1069"/>
      <c r="T11" s="1069"/>
      <c r="U11" s="1069"/>
      <c r="V11" s="1069"/>
      <c r="W11" s="1069"/>
      <c r="X11" s="1069"/>
      <c r="Y11" s="1069"/>
      <c r="Z11" s="1069"/>
      <c r="AA11" s="1069"/>
      <c r="AB11" s="1069"/>
      <c r="AC11" s="1069"/>
      <c r="AD11" s="1069"/>
      <c r="AE11" s="1070"/>
      <c r="AF11" s="1065"/>
      <c r="AG11" s="1066"/>
      <c r="AH11" s="1066"/>
      <c r="AI11" s="1066"/>
      <c r="AJ11" s="1067"/>
      <c r="AK11" s="1110"/>
      <c r="AL11" s="1111"/>
      <c r="AM11" s="1111"/>
      <c r="AN11" s="1111"/>
      <c r="AO11" s="1111"/>
      <c r="AP11" s="1111"/>
      <c r="AQ11" s="1111"/>
      <c r="AR11" s="1111"/>
      <c r="AS11" s="1111"/>
      <c r="AT11" s="1111"/>
      <c r="AU11" s="1112"/>
      <c r="AV11" s="1112"/>
      <c r="AW11" s="1112"/>
      <c r="AX11" s="1112"/>
      <c r="AY11" s="1113"/>
      <c r="AZ11" s="235"/>
      <c r="BA11" s="235"/>
      <c r="BB11" s="235"/>
      <c r="BC11" s="235"/>
      <c r="BD11" s="235"/>
      <c r="BE11" s="236"/>
      <c r="BF11" s="236"/>
      <c r="BG11" s="236"/>
      <c r="BH11" s="236"/>
      <c r="BI11" s="236"/>
      <c r="BJ11" s="236"/>
      <c r="BK11" s="236"/>
      <c r="BL11" s="236"/>
      <c r="BM11" s="236"/>
      <c r="BN11" s="236"/>
      <c r="BO11" s="236"/>
      <c r="BP11" s="236"/>
      <c r="BQ11" s="241">
        <v>
5</v>
      </c>
      <c r="BR11" s="242"/>
      <c r="BS11" s="1022"/>
      <c r="BT11" s="1023"/>
      <c r="BU11" s="1023"/>
      <c r="BV11" s="1023"/>
      <c r="BW11" s="1023"/>
      <c r="BX11" s="1023"/>
      <c r="BY11" s="1023"/>
      <c r="BZ11" s="1023"/>
      <c r="CA11" s="1023"/>
      <c r="CB11" s="1023"/>
      <c r="CC11" s="1023"/>
      <c r="CD11" s="1023"/>
      <c r="CE11" s="1023"/>
      <c r="CF11" s="1023"/>
      <c r="CG11" s="1044"/>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37"/>
    </row>
    <row r="12" spans="1:131" s="238" customFormat="1" ht="26.25" customHeight="1" x14ac:dyDescent="0.2">
      <c r="A12" s="241">
        <v>
6</v>
      </c>
      <c r="B12" s="1060"/>
      <c r="C12" s="1061"/>
      <c r="D12" s="1061"/>
      <c r="E12" s="1061"/>
      <c r="F12" s="1061"/>
      <c r="G12" s="1061"/>
      <c r="H12" s="1061"/>
      <c r="I12" s="1061"/>
      <c r="J12" s="1061"/>
      <c r="K12" s="1061"/>
      <c r="L12" s="1061"/>
      <c r="M12" s="1061"/>
      <c r="N12" s="1061"/>
      <c r="O12" s="1061"/>
      <c r="P12" s="1062"/>
      <c r="Q12" s="1068"/>
      <c r="R12" s="1069"/>
      <c r="S12" s="1069"/>
      <c r="T12" s="1069"/>
      <c r="U12" s="1069"/>
      <c r="V12" s="1069"/>
      <c r="W12" s="1069"/>
      <c r="X12" s="1069"/>
      <c r="Y12" s="1069"/>
      <c r="Z12" s="1069"/>
      <c r="AA12" s="1069"/>
      <c r="AB12" s="1069"/>
      <c r="AC12" s="1069"/>
      <c r="AD12" s="1069"/>
      <c r="AE12" s="1070"/>
      <c r="AF12" s="1065"/>
      <c r="AG12" s="1066"/>
      <c r="AH12" s="1066"/>
      <c r="AI12" s="1066"/>
      <c r="AJ12" s="1067"/>
      <c r="AK12" s="1110"/>
      <c r="AL12" s="1111"/>
      <c r="AM12" s="1111"/>
      <c r="AN12" s="1111"/>
      <c r="AO12" s="1111"/>
      <c r="AP12" s="1111"/>
      <c r="AQ12" s="1111"/>
      <c r="AR12" s="1111"/>
      <c r="AS12" s="1111"/>
      <c r="AT12" s="1111"/>
      <c r="AU12" s="1112"/>
      <c r="AV12" s="1112"/>
      <c r="AW12" s="1112"/>
      <c r="AX12" s="1112"/>
      <c r="AY12" s="1113"/>
      <c r="AZ12" s="235"/>
      <c r="BA12" s="235"/>
      <c r="BB12" s="235"/>
      <c r="BC12" s="235"/>
      <c r="BD12" s="235"/>
      <c r="BE12" s="236"/>
      <c r="BF12" s="236"/>
      <c r="BG12" s="236"/>
      <c r="BH12" s="236"/>
      <c r="BI12" s="236"/>
      <c r="BJ12" s="236"/>
      <c r="BK12" s="236"/>
      <c r="BL12" s="236"/>
      <c r="BM12" s="236"/>
      <c r="BN12" s="236"/>
      <c r="BO12" s="236"/>
      <c r="BP12" s="236"/>
      <c r="BQ12" s="241">
        <v>
6</v>
      </c>
      <c r="BR12" s="242"/>
      <c r="BS12" s="1022"/>
      <c r="BT12" s="1023"/>
      <c r="BU12" s="1023"/>
      <c r="BV12" s="1023"/>
      <c r="BW12" s="1023"/>
      <c r="BX12" s="1023"/>
      <c r="BY12" s="1023"/>
      <c r="BZ12" s="1023"/>
      <c r="CA12" s="1023"/>
      <c r="CB12" s="1023"/>
      <c r="CC12" s="1023"/>
      <c r="CD12" s="1023"/>
      <c r="CE12" s="1023"/>
      <c r="CF12" s="1023"/>
      <c r="CG12" s="1044"/>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37"/>
    </row>
    <row r="13" spans="1:131" s="238" customFormat="1" ht="26.25" customHeight="1" x14ac:dyDescent="0.2">
      <c r="A13" s="241">
        <v>
7</v>
      </c>
      <c r="B13" s="1060"/>
      <c r="C13" s="1061"/>
      <c r="D13" s="1061"/>
      <c r="E13" s="1061"/>
      <c r="F13" s="1061"/>
      <c r="G13" s="1061"/>
      <c r="H13" s="1061"/>
      <c r="I13" s="1061"/>
      <c r="J13" s="1061"/>
      <c r="K13" s="1061"/>
      <c r="L13" s="1061"/>
      <c r="M13" s="1061"/>
      <c r="N13" s="1061"/>
      <c r="O13" s="1061"/>
      <c r="P13" s="1062"/>
      <c r="Q13" s="1068"/>
      <c r="R13" s="1069"/>
      <c r="S13" s="1069"/>
      <c r="T13" s="1069"/>
      <c r="U13" s="1069"/>
      <c r="V13" s="1069"/>
      <c r="W13" s="1069"/>
      <c r="X13" s="1069"/>
      <c r="Y13" s="1069"/>
      <c r="Z13" s="1069"/>
      <c r="AA13" s="1069"/>
      <c r="AB13" s="1069"/>
      <c r="AC13" s="1069"/>
      <c r="AD13" s="1069"/>
      <c r="AE13" s="1070"/>
      <c r="AF13" s="1065"/>
      <c r="AG13" s="1066"/>
      <c r="AH13" s="1066"/>
      <c r="AI13" s="1066"/>
      <c r="AJ13" s="1067"/>
      <c r="AK13" s="1110"/>
      <c r="AL13" s="1111"/>
      <c r="AM13" s="1111"/>
      <c r="AN13" s="1111"/>
      <c r="AO13" s="1111"/>
      <c r="AP13" s="1111"/>
      <c r="AQ13" s="1111"/>
      <c r="AR13" s="1111"/>
      <c r="AS13" s="1111"/>
      <c r="AT13" s="1111"/>
      <c r="AU13" s="1112"/>
      <c r="AV13" s="1112"/>
      <c r="AW13" s="1112"/>
      <c r="AX13" s="1112"/>
      <c r="AY13" s="1113"/>
      <c r="AZ13" s="235"/>
      <c r="BA13" s="235"/>
      <c r="BB13" s="235"/>
      <c r="BC13" s="235"/>
      <c r="BD13" s="235"/>
      <c r="BE13" s="236"/>
      <c r="BF13" s="236"/>
      <c r="BG13" s="236"/>
      <c r="BH13" s="236"/>
      <c r="BI13" s="236"/>
      <c r="BJ13" s="236"/>
      <c r="BK13" s="236"/>
      <c r="BL13" s="236"/>
      <c r="BM13" s="236"/>
      <c r="BN13" s="236"/>
      <c r="BO13" s="236"/>
      <c r="BP13" s="236"/>
      <c r="BQ13" s="241">
        <v>
7</v>
      </c>
      <c r="BR13" s="242"/>
      <c r="BS13" s="1022"/>
      <c r="BT13" s="1023"/>
      <c r="BU13" s="1023"/>
      <c r="BV13" s="1023"/>
      <c r="BW13" s="1023"/>
      <c r="BX13" s="1023"/>
      <c r="BY13" s="1023"/>
      <c r="BZ13" s="1023"/>
      <c r="CA13" s="1023"/>
      <c r="CB13" s="1023"/>
      <c r="CC13" s="1023"/>
      <c r="CD13" s="1023"/>
      <c r="CE13" s="1023"/>
      <c r="CF13" s="1023"/>
      <c r="CG13" s="1044"/>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37"/>
    </row>
    <row r="14" spans="1:131" s="238" customFormat="1" ht="26.25" customHeight="1" x14ac:dyDescent="0.2">
      <c r="A14" s="241">
        <v>
8</v>
      </c>
      <c r="B14" s="1060"/>
      <c r="C14" s="1061"/>
      <c r="D14" s="1061"/>
      <c r="E14" s="1061"/>
      <c r="F14" s="1061"/>
      <c r="G14" s="1061"/>
      <c r="H14" s="1061"/>
      <c r="I14" s="1061"/>
      <c r="J14" s="1061"/>
      <c r="K14" s="1061"/>
      <c r="L14" s="1061"/>
      <c r="M14" s="1061"/>
      <c r="N14" s="1061"/>
      <c r="O14" s="1061"/>
      <c r="P14" s="1062"/>
      <c r="Q14" s="1068"/>
      <c r="R14" s="1069"/>
      <c r="S14" s="1069"/>
      <c r="T14" s="1069"/>
      <c r="U14" s="1069"/>
      <c r="V14" s="1069"/>
      <c r="W14" s="1069"/>
      <c r="X14" s="1069"/>
      <c r="Y14" s="1069"/>
      <c r="Z14" s="1069"/>
      <c r="AA14" s="1069"/>
      <c r="AB14" s="1069"/>
      <c r="AC14" s="1069"/>
      <c r="AD14" s="1069"/>
      <c r="AE14" s="1070"/>
      <c r="AF14" s="1065"/>
      <c r="AG14" s="1066"/>
      <c r="AH14" s="1066"/>
      <c r="AI14" s="1066"/>
      <c r="AJ14" s="1067"/>
      <c r="AK14" s="1110"/>
      <c r="AL14" s="1111"/>
      <c r="AM14" s="1111"/>
      <c r="AN14" s="1111"/>
      <c r="AO14" s="1111"/>
      <c r="AP14" s="1111"/>
      <c r="AQ14" s="1111"/>
      <c r="AR14" s="1111"/>
      <c r="AS14" s="1111"/>
      <c r="AT14" s="1111"/>
      <c r="AU14" s="1112"/>
      <c r="AV14" s="1112"/>
      <c r="AW14" s="1112"/>
      <c r="AX14" s="1112"/>
      <c r="AY14" s="1113"/>
      <c r="AZ14" s="235"/>
      <c r="BA14" s="235"/>
      <c r="BB14" s="235"/>
      <c r="BC14" s="235"/>
      <c r="BD14" s="235"/>
      <c r="BE14" s="236"/>
      <c r="BF14" s="236"/>
      <c r="BG14" s="236"/>
      <c r="BH14" s="236"/>
      <c r="BI14" s="236"/>
      <c r="BJ14" s="236"/>
      <c r="BK14" s="236"/>
      <c r="BL14" s="236"/>
      <c r="BM14" s="236"/>
      <c r="BN14" s="236"/>
      <c r="BO14" s="236"/>
      <c r="BP14" s="236"/>
      <c r="BQ14" s="241">
        <v>
8</v>
      </c>
      <c r="BR14" s="242"/>
      <c r="BS14" s="1022"/>
      <c r="BT14" s="1023"/>
      <c r="BU14" s="1023"/>
      <c r="BV14" s="1023"/>
      <c r="BW14" s="1023"/>
      <c r="BX14" s="1023"/>
      <c r="BY14" s="1023"/>
      <c r="BZ14" s="1023"/>
      <c r="CA14" s="1023"/>
      <c r="CB14" s="1023"/>
      <c r="CC14" s="1023"/>
      <c r="CD14" s="1023"/>
      <c r="CE14" s="1023"/>
      <c r="CF14" s="1023"/>
      <c r="CG14" s="1044"/>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37"/>
    </row>
    <row r="15" spans="1:131" s="238" customFormat="1" ht="26.25" customHeight="1" x14ac:dyDescent="0.2">
      <c r="A15" s="241">
        <v>
9</v>
      </c>
      <c r="B15" s="1060"/>
      <c r="C15" s="1061"/>
      <c r="D15" s="1061"/>
      <c r="E15" s="1061"/>
      <c r="F15" s="1061"/>
      <c r="G15" s="1061"/>
      <c r="H15" s="1061"/>
      <c r="I15" s="1061"/>
      <c r="J15" s="1061"/>
      <c r="K15" s="1061"/>
      <c r="L15" s="1061"/>
      <c r="M15" s="1061"/>
      <c r="N15" s="1061"/>
      <c r="O15" s="1061"/>
      <c r="P15" s="1062"/>
      <c r="Q15" s="1068"/>
      <c r="R15" s="1069"/>
      <c r="S15" s="1069"/>
      <c r="T15" s="1069"/>
      <c r="U15" s="1069"/>
      <c r="V15" s="1069"/>
      <c r="W15" s="1069"/>
      <c r="X15" s="1069"/>
      <c r="Y15" s="1069"/>
      <c r="Z15" s="1069"/>
      <c r="AA15" s="1069"/>
      <c r="AB15" s="1069"/>
      <c r="AC15" s="1069"/>
      <c r="AD15" s="1069"/>
      <c r="AE15" s="1070"/>
      <c r="AF15" s="1065"/>
      <c r="AG15" s="1066"/>
      <c r="AH15" s="1066"/>
      <c r="AI15" s="1066"/>
      <c r="AJ15" s="1067"/>
      <c r="AK15" s="1110"/>
      <c r="AL15" s="1111"/>
      <c r="AM15" s="1111"/>
      <c r="AN15" s="1111"/>
      <c r="AO15" s="1111"/>
      <c r="AP15" s="1111"/>
      <c r="AQ15" s="1111"/>
      <c r="AR15" s="1111"/>
      <c r="AS15" s="1111"/>
      <c r="AT15" s="1111"/>
      <c r="AU15" s="1112"/>
      <c r="AV15" s="1112"/>
      <c r="AW15" s="1112"/>
      <c r="AX15" s="1112"/>
      <c r="AY15" s="1113"/>
      <c r="AZ15" s="235"/>
      <c r="BA15" s="235"/>
      <c r="BB15" s="235"/>
      <c r="BC15" s="235"/>
      <c r="BD15" s="235"/>
      <c r="BE15" s="236"/>
      <c r="BF15" s="236"/>
      <c r="BG15" s="236"/>
      <c r="BH15" s="236"/>
      <c r="BI15" s="236"/>
      <c r="BJ15" s="236"/>
      <c r="BK15" s="236"/>
      <c r="BL15" s="236"/>
      <c r="BM15" s="236"/>
      <c r="BN15" s="236"/>
      <c r="BO15" s="236"/>
      <c r="BP15" s="236"/>
      <c r="BQ15" s="241">
        <v>
9</v>
      </c>
      <c r="BR15" s="242"/>
      <c r="BS15" s="1022"/>
      <c r="BT15" s="1023"/>
      <c r="BU15" s="1023"/>
      <c r="BV15" s="1023"/>
      <c r="BW15" s="1023"/>
      <c r="BX15" s="1023"/>
      <c r="BY15" s="1023"/>
      <c r="BZ15" s="1023"/>
      <c r="CA15" s="1023"/>
      <c r="CB15" s="1023"/>
      <c r="CC15" s="1023"/>
      <c r="CD15" s="1023"/>
      <c r="CE15" s="1023"/>
      <c r="CF15" s="1023"/>
      <c r="CG15" s="1044"/>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37"/>
    </row>
    <row r="16" spans="1:131" s="238" customFormat="1" ht="26.25" customHeight="1" x14ac:dyDescent="0.2">
      <c r="A16" s="241">
        <v>
10</v>
      </c>
      <c r="B16" s="1060"/>
      <c r="C16" s="1061"/>
      <c r="D16" s="1061"/>
      <c r="E16" s="1061"/>
      <c r="F16" s="1061"/>
      <c r="G16" s="1061"/>
      <c r="H16" s="1061"/>
      <c r="I16" s="1061"/>
      <c r="J16" s="1061"/>
      <c r="K16" s="1061"/>
      <c r="L16" s="1061"/>
      <c r="M16" s="1061"/>
      <c r="N16" s="1061"/>
      <c r="O16" s="1061"/>
      <c r="P16" s="1062"/>
      <c r="Q16" s="1068"/>
      <c r="R16" s="1069"/>
      <c r="S16" s="1069"/>
      <c r="T16" s="1069"/>
      <c r="U16" s="1069"/>
      <c r="V16" s="1069"/>
      <c r="W16" s="1069"/>
      <c r="X16" s="1069"/>
      <c r="Y16" s="1069"/>
      <c r="Z16" s="1069"/>
      <c r="AA16" s="1069"/>
      <c r="AB16" s="1069"/>
      <c r="AC16" s="1069"/>
      <c r="AD16" s="1069"/>
      <c r="AE16" s="1070"/>
      <c r="AF16" s="1065"/>
      <c r="AG16" s="1066"/>
      <c r="AH16" s="1066"/>
      <c r="AI16" s="1066"/>
      <c r="AJ16" s="1067"/>
      <c r="AK16" s="1110"/>
      <c r="AL16" s="1111"/>
      <c r="AM16" s="1111"/>
      <c r="AN16" s="1111"/>
      <c r="AO16" s="1111"/>
      <c r="AP16" s="1111"/>
      <c r="AQ16" s="1111"/>
      <c r="AR16" s="1111"/>
      <c r="AS16" s="1111"/>
      <c r="AT16" s="1111"/>
      <c r="AU16" s="1112"/>
      <c r="AV16" s="1112"/>
      <c r="AW16" s="1112"/>
      <c r="AX16" s="1112"/>
      <c r="AY16" s="1113"/>
      <c r="AZ16" s="235"/>
      <c r="BA16" s="235"/>
      <c r="BB16" s="235"/>
      <c r="BC16" s="235"/>
      <c r="BD16" s="235"/>
      <c r="BE16" s="236"/>
      <c r="BF16" s="236"/>
      <c r="BG16" s="236"/>
      <c r="BH16" s="236"/>
      <c r="BI16" s="236"/>
      <c r="BJ16" s="236"/>
      <c r="BK16" s="236"/>
      <c r="BL16" s="236"/>
      <c r="BM16" s="236"/>
      <c r="BN16" s="236"/>
      <c r="BO16" s="236"/>
      <c r="BP16" s="236"/>
      <c r="BQ16" s="241">
        <v>
10</v>
      </c>
      <c r="BR16" s="242"/>
      <c r="BS16" s="1022"/>
      <c r="BT16" s="1023"/>
      <c r="BU16" s="1023"/>
      <c r="BV16" s="1023"/>
      <c r="BW16" s="1023"/>
      <c r="BX16" s="1023"/>
      <c r="BY16" s="1023"/>
      <c r="BZ16" s="1023"/>
      <c r="CA16" s="1023"/>
      <c r="CB16" s="1023"/>
      <c r="CC16" s="1023"/>
      <c r="CD16" s="1023"/>
      <c r="CE16" s="1023"/>
      <c r="CF16" s="1023"/>
      <c r="CG16" s="1044"/>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37"/>
    </row>
    <row r="17" spans="1:131" s="238" customFormat="1" ht="26.25" customHeight="1" x14ac:dyDescent="0.2">
      <c r="A17" s="241">
        <v>
11</v>
      </c>
      <c r="B17" s="1060"/>
      <c r="C17" s="1061"/>
      <c r="D17" s="1061"/>
      <c r="E17" s="1061"/>
      <c r="F17" s="1061"/>
      <c r="G17" s="1061"/>
      <c r="H17" s="1061"/>
      <c r="I17" s="1061"/>
      <c r="J17" s="1061"/>
      <c r="K17" s="1061"/>
      <c r="L17" s="1061"/>
      <c r="M17" s="1061"/>
      <c r="N17" s="1061"/>
      <c r="O17" s="1061"/>
      <c r="P17" s="1062"/>
      <c r="Q17" s="1068"/>
      <c r="R17" s="1069"/>
      <c r="S17" s="1069"/>
      <c r="T17" s="1069"/>
      <c r="U17" s="1069"/>
      <c r="V17" s="1069"/>
      <c r="W17" s="1069"/>
      <c r="X17" s="1069"/>
      <c r="Y17" s="1069"/>
      <c r="Z17" s="1069"/>
      <c r="AA17" s="1069"/>
      <c r="AB17" s="1069"/>
      <c r="AC17" s="1069"/>
      <c r="AD17" s="1069"/>
      <c r="AE17" s="1070"/>
      <c r="AF17" s="1065"/>
      <c r="AG17" s="1066"/>
      <c r="AH17" s="1066"/>
      <c r="AI17" s="1066"/>
      <c r="AJ17" s="1067"/>
      <c r="AK17" s="1110"/>
      <c r="AL17" s="1111"/>
      <c r="AM17" s="1111"/>
      <c r="AN17" s="1111"/>
      <c r="AO17" s="1111"/>
      <c r="AP17" s="1111"/>
      <c r="AQ17" s="1111"/>
      <c r="AR17" s="1111"/>
      <c r="AS17" s="1111"/>
      <c r="AT17" s="1111"/>
      <c r="AU17" s="1112"/>
      <c r="AV17" s="1112"/>
      <c r="AW17" s="1112"/>
      <c r="AX17" s="1112"/>
      <c r="AY17" s="1113"/>
      <c r="AZ17" s="235"/>
      <c r="BA17" s="235"/>
      <c r="BB17" s="235"/>
      <c r="BC17" s="235"/>
      <c r="BD17" s="235"/>
      <c r="BE17" s="236"/>
      <c r="BF17" s="236"/>
      <c r="BG17" s="236"/>
      <c r="BH17" s="236"/>
      <c r="BI17" s="236"/>
      <c r="BJ17" s="236"/>
      <c r="BK17" s="236"/>
      <c r="BL17" s="236"/>
      <c r="BM17" s="236"/>
      <c r="BN17" s="236"/>
      <c r="BO17" s="236"/>
      <c r="BP17" s="236"/>
      <c r="BQ17" s="241">
        <v>
11</v>
      </c>
      <c r="BR17" s="242"/>
      <c r="BS17" s="1022"/>
      <c r="BT17" s="1023"/>
      <c r="BU17" s="1023"/>
      <c r="BV17" s="1023"/>
      <c r="BW17" s="1023"/>
      <c r="BX17" s="1023"/>
      <c r="BY17" s="1023"/>
      <c r="BZ17" s="1023"/>
      <c r="CA17" s="1023"/>
      <c r="CB17" s="1023"/>
      <c r="CC17" s="1023"/>
      <c r="CD17" s="1023"/>
      <c r="CE17" s="1023"/>
      <c r="CF17" s="1023"/>
      <c r="CG17" s="1044"/>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37"/>
    </row>
    <row r="18" spans="1:131" s="238" customFormat="1" ht="26.25" customHeight="1" x14ac:dyDescent="0.2">
      <c r="A18" s="241">
        <v>
12</v>
      </c>
      <c r="B18" s="1060"/>
      <c r="C18" s="1061"/>
      <c r="D18" s="1061"/>
      <c r="E18" s="1061"/>
      <c r="F18" s="1061"/>
      <c r="G18" s="1061"/>
      <c r="H18" s="1061"/>
      <c r="I18" s="1061"/>
      <c r="J18" s="1061"/>
      <c r="K18" s="1061"/>
      <c r="L18" s="1061"/>
      <c r="M18" s="1061"/>
      <c r="N18" s="1061"/>
      <c r="O18" s="1061"/>
      <c r="P18" s="1062"/>
      <c r="Q18" s="1068"/>
      <c r="R18" s="1069"/>
      <c r="S18" s="1069"/>
      <c r="T18" s="1069"/>
      <c r="U18" s="1069"/>
      <c r="V18" s="1069"/>
      <c r="W18" s="1069"/>
      <c r="X18" s="1069"/>
      <c r="Y18" s="1069"/>
      <c r="Z18" s="1069"/>
      <c r="AA18" s="1069"/>
      <c r="AB18" s="1069"/>
      <c r="AC18" s="1069"/>
      <c r="AD18" s="1069"/>
      <c r="AE18" s="1070"/>
      <c r="AF18" s="1065"/>
      <c r="AG18" s="1066"/>
      <c r="AH18" s="1066"/>
      <c r="AI18" s="1066"/>
      <c r="AJ18" s="1067"/>
      <c r="AK18" s="1110"/>
      <c r="AL18" s="1111"/>
      <c r="AM18" s="1111"/>
      <c r="AN18" s="1111"/>
      <c r="AO18" s="1111"/>
      <c r="AP18" s="1111"/>
      <c r="AQ18" s="1111"/>
      <c r="AR18" s="1111"/>
      <c r="AS18" s="1111"/>
      <c r="AT18" s="1111"/>
      <c r="AU18" s="1112"/>
      <c r="AV18" s="1112"/>
      <c r="AW18" s="1112"/>
      <c r="AX18" s="1112"/>
      <c r="AY18" s="1113"/>
      <c r="AZ18" s="235"/>
      <c r="BA18" s="235"/>
      <c r="BB18" s="235"/>
      <c r="BC18" s="235"/>
      <c r="BD18" s="235"/>
      <c r="BE18" s="236"/>
      <c r="BF18" s="236"/>
      <c r="BG18" s="236"/>
      <c r="BH18" s="236"/>
      <c r="BI18" s="236"/>
      <c r="BJ18" s="236"/>
      <c r="BK18" s="236"/>
      <c r="BL18" s="236"/>
      <c r="BM18" s="236"/>
      <c r="BN18" s="236"/>
      <c r="BO18" s="236"/>
      <c r="BP18" s="236"/>
      <c r="BQ18" s="241">
        <v>
12</v>
      </c>
      <c r="BR18" s="242"/>
      <c r="BS18" s="1022"/>
      <c r="BT18" s="1023"/>
      <c r="BU18" s="1023"/>
      <c r="BV18" s="1023"/>
      <c r="BW18" s="1023"/>
      <c r="BX18" s="1023"/>
      <c r="BY18" s="1023"/>
      <c r="BZ18" s="1023"/>
      <c r="CA18" s="1023"/>
      <c r="CB18" s="1023"/>
      <c r="CC18" s="1023"/>
      <c r="CD18" s="1023"/>
      <c r="CE18" s="1023"/>
      <c r="CF18" s="1023"/>
      <c r="CG18" s="1044"/>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37"/>
    </row>
    <row r="19" spans="1:131" s="238" customFormat="1" ht="26.25" customHeight="1" x14ac:dyDescent="0.2">
      <c r="A19" s="241">
        <v>
13</v>
      </c>
      <c r="B19" s="1060"/>
      <c r="C19" s="1061"/>
      <c r="D19" s="1061"/>
      <c r="E19" s="1061"/>
      <c r="F19" s="1061"/>
      <c r="G19" s="1061"/>
      <c r="H19" s="1061"/>
      <c r="I19" s="1061"/>
      <c r="J19" s="1061"/>
      <c r="K19" s="1061"/>
      <c r="L19" s="1061"/>
      <c r="M19" s="1061"/>
      <c r="N19" s="1061"/>
      <c r="O19" s="1061"/>
      <c r="P19" s="1062"/>
      <c r="Q19" s="1068"/>
      <c r="R19" s="1069"/>
      <c r="S19" s="1069"/>
      <c r="T19" s="1069"/>
      <c r="U19" s="1069"/>
      <c r="V19" s="1069"/>
      <c r="W19" s="1069"/>
      <c r="X19" s="1069"/>
      <c r="Y19" s="1069"/>
      <c r="Z19" s="1069"/>
      <c r="AA19" s="1069"/>
      <c r="AB19" s="1069"/>
      <c r="AC19" s="1069"/>
      <c r="AD19" s="1069"/>
      <c r="AE19" s="1070"/>
      <c r="AF19" s="1065"/>
      <c r="AG19" s="1066"/>
      <c r="AH19" s="1066"/>
      <c r="AI19" s="1066"/>
      <c r="AJ19" s="1067"/>
      <c r="AK19" s="1110"/>
      <c r="AL19" s="1111"/>
      <c r="AM19" s="1111"/>
      <c r="AN19" s="1111"/>
      <c r="AO19" s="1111"/>
      <c r="AP19" s="1111"/>
      <c r="AQ19" s="1111"/>
      <c r="AR19" s="1111"/>
      <c r="AS19" s="1111"/>
      <c r="AT19" s="1111"/>
      <c r="AU19" s="1112"/>
      <c r="AV19" s="1112"/>
      <c r="AW19" s="1112"/>
      <c r="AX19" s="1112"/>
      <c r="AY19" s="1113"/>
      <c r="AZ19" s="235"/>
      <c r="BA19" s="235"/>
      <c r="BB19" s="235"/>
      <c r="BC19" s="235"/>
      <c r="BD19" s="235"/>
      <c r="BE19" s="236"/>
      <c r="BF19" s="236"/>
      <c r="BG19" s="236"/>
      <c r="BH19" s="236"/>
      <c r="BI19" s="236"/>
      <c r="BJ19" s="236"/>
      <c r="BK19" s="236"/>
      <c r="BL19" s="236"/>
      <c r="BM19" s="236"/>
      <c r="BN19" s="236"/>
      <c r="BO19" s="236"/>
      <c r="BP19" s="236"/>
      <c r="BQ19" s="241">
        <v>
13</v>
      </c>
      <c r="BR19" s="242"/>
      <c r="BS19" s="1022"/>
      <c r="BT19" s="1023"/>
      <c r="BU19" s="1023"/>
      <c r="BV19" s="1023"/>
      <c r="BW19" s="1023"/>
      <c r="BX19" s="1023"/>
      <c r="BY19" s="1023"/>
      <c r="BZ19" s="1023"/>
      <c r="CA19" s="1023"/>
      <c r="CB19" s="1023"/>
      <c r="CC19" s="1023"/>
      <c r="CD19" s="1023"/>
      <c r="CE19" s="1023"/>
      <c r="CF19" s="1023"/>
      <c r="CG19" s="1044"/>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37"/>
    </row>
    <row r="20" spans="1:131" s="238" customFormat="1" ht="26.25" customHeight="1" x14ac:dyDescent="0.2">
      <c r="A20" s="241">
        <v>
14</v>
      </c>
      <c r="B20" s="1060"/>
      <c r="C20" s="1061"/>
      <c r="D20" s="1061"/>
      <c r="E20" s="1061"/>
      <c r="F20" s="1061"/>
      <c r="G20" s="1061"/>
      <c r="H20" s="1061"/>
      <c r="I20" s="1061"/>
      <c r="J20" s="1061"/>
      <c r="K20" s="1061"/>
      <c r="L20" s="1061"/>
      <c r="M20" s="1061"/>
      <c r="N20" s="1061"/>
      <c r="O20" s="1061"/>
      <c r="P20" s="1062"/>
      <c r="Q20" s="1068"/>
      <c r="R20" s="1069"/>
      <c r="S20" s="1069"/>
      <c r="T20" s="1069"/>
      <c r="U20" s="1069"/>
      <c r="V20" s="1069"/>
      <c r="W20" s="1069"/>
      <c r="X20" s="1069"/>
      <c r="Y20" s="1069"/>
      <c r="Z20" s="1069"/>
      <c r="AA20" s="1069"/>
      <c r="AB20" s="1069"/>
      <c r="AC20" s="1069"/>
      <c r="AD20" s="1069"/>
      <c r="AE20" s="1070"/>
      <c r="AF20" s="1065"/>
      <c r="AG20" s="1066"/>
      <c r="AH20" s="1066"/>
      <c r="AI20" s="1066"/>
      <c r="AJ20" s="1067"/>
      <c r="AK20" s="1110"/>
      <c r="AL20" s="1111"/>
      <c r="AM20" s="1111"/>
      <c r="AN20" s="1111"/>
      <c r="AO20" s="1111"/>
      <c r="AP20" s="1111"/>
      <c r="AQ20" s="1111"/>
      <c r="AR20" s="1111"/>
      <c r="AS20" s="1111"/>
      <c r="AT20" s="1111"/>
      <c r="AU20" s="1112"/>
      <c r="AV20" s="1112"/>
      <c r="AW20" s="1112"/>
      <c r="AX20" s="1112"/>
      <c r="AY20" s="1113"/>
      <c r="AZ20" s="235"/>
      <c r="BA20" s="235"/>
      <c r="BB20" s="235"/>
      <c r="BC20" s="235"/>
      <c r="BD20" s="235"/>
      <c r="BE20" s="236"/>
      <c r="BF20" s="236"/>
      <c r="BG20" s="236"/>
      <c r="BH20" s="236"/>
      <c r="BI20" s="236"/>
      <c r="BJ20" s="236"/>
      <c r="BK20" s="236"/>
      <c r="BL20" s="236"/>
      <c r="BM20" s="236"/>
      <c r="BN20" s="236"/>
      <c r="BO20" s="236"/>
      <c r="BP20" s="236"/>
      <c r="BQ20" s="241">
        <v>
14</v>
      </c>
      <c r="BR20" s="242"/>
      <c r="BS20" s="1022"/>
      <c r="BT20" s="1023"/>
      <c r="BU20" s="1023"/>
      <c r="BV20" s="1023"/>
      <c r="BW20" s="1023"/>
      <c r="BX20" s="1023"/>
      <c r="BY20" s="1023"/>
      <c r="BZ20" s="1023"/>
      <c r="CA20" s="1023"/>
      <c r="CB20" s="1023"/>
      <c r="CC20" s="1023"/>
      <c r="CD20" s="1023"/>
      <c r="CE20" s="1023"/>
      <c r="CF20" s="1023"/>
      <c r="CG20" s="1044"/>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37"/>
    </row>
    <row r="21" spans="1:131" s="238" customFormat="1" ht="26.25" customHeight="1" thickBot="1" x14ac:dyDescent="0.25">
      <c r="A21" s="241">
        <v>
15</v>
      </c>
      <c r="B21" s="1060"/>
      <c r="C21" s="1061"/>
      <c r="D21" s="1061"/>
      <c r="E21" s="1061"/>
      <c r="F21" s="1061"/>
      <c r="G21" s="1061"/>
      <c r="H21" s="1061"/>
      <c r="I21" s="1061"/>
      <c r="J21" s="1061"/>
      <c r="K21" s="1061"/>
      <c r="L21" s="1061"/>
      <c r="M21" s="1061"/>
      <c r="N21" s="1061"/>
      <c r="O21" s="1061"/>
      <c r="P21" s="1062"/>
      <c r="Q21" s="1068"/>
      <c r="R21" s="1069"/>
      <c r="S21" s="1069"/>
      <c r="T21" s="1069"/>
      <c r="U21" s="1069"/>
      <c r="V21" s="1069"/>
      <c r="W21" s="1069"/>
      <c r="X21" s="1069"/>
      <c r="Y21" s="1069"/>
      <c r="Z21" s="1069"/>
      <c r="AA21" s="1069"/>
      <c r="AB21" s="1069"/>
      <c r="AC21" s="1069"/>
      <c r="AD21" s="1069"/>
      <c r="AE21" s="1070"/>
      <c r="AF21" s="1065"/>
      <c r="AG21" s="1066"/>
      <c r="AH21" s="1066"/>
      <c r="AI21" s="1066"/>
      <c r="AJ21" s="1067"/>
      <c r="AK21" s="1110"/>
      <c r="AL21" s="1111"/>
      <c r="AM21" s="1111"/>
      <c r="AN21" s="1111"/>
      <c r="AO21" s="1111"/>
      <c r="AP21" s="1111"/>
      <c r="AQ21" s="1111"/>
      <c r="AR21" s="1111"/>
      <c r="AS21" s="1111"/>
      <c r="AT21" s="1111"/>
      <c r="AU21" s="1112"/>
      <c r="AV21" s="1112"/>
      <c r="AW21" s="1112"/>
      <c r="AX21" s="1112"/>
      <c r="AY21" s="1113"/>
      <c r="AZ21" s="235"/>
      <c r="BA21" s="235"/>
      <c r="BB21" s="235"/>
      <c r="BC21" s="235"/>
      <c r="BD21" s="235"/>
      <c r="BE21" s="236"/>
      <c r="BF21" s="236"/>
      <c r="BG21" s="236"/>
      <c r="BH21" s="236"/>
      <c r="BI21" s="236"/>
      <c r="BJ21" s="236"/>
      <c r="BK21" s="236"/>
      <c r="BL21" s="236"/>
      <c r="BM21" s="236"/>
      <c r="BN21" s="236"/>
      <c r="BO21" s="236"/>
      <c r="BP21" s="236"/>
      <c r="BQ21" s="241">
        <v>
15</v>
      </c>
      <c r="BR21" s="242"/>
      <c r="BS21" s="1022"/>
      <c r="BT21" s="1023"/>
      <c r="BU21" s="1023"/>
      <c r="BV21" s="1023"/>
      <c r="BW21" s="1023"/>
      <c r="BX21" s="1023"/>
      <c r="BY21" s="1023"/>
      <c r="BZ21" s="1023"/>
      <c r="CA21" s="1023"/>
      <c r="CB21" s="1023"/>
      <c r="CC21" s="1023"/>
      <c r="CD21" s="1023"/>
      <c r="CE21" s="1023"/>
      <c r="CF21" s="1023"/>
      <c r="CG21" s="1044"/>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37"/>
    </row>
    <row r="22" spans="1:131" s="238" customFormat="1" ht="26.25" customHeight="1" x14ac:dyDescent="0.2">
      <c r="A22" s="241">
        <v>
16</v>
      </c>
      <c r="B22" s="1060"/>
      <c r="C22" s="1061"/>
      <c r="D22" s="1061"/>
      <c r="E22" s="1061"/>
      <c r="F22" s="1061"/>
      <c r="G22" s="1061"/>
      <c r="H22" s="1061"/>
      <c r="I22" s="1061"/>
      <c r="J22" s="1061"/>
      <c r="K22" s="1061"/>
      <c r="L22" s="1061"/>
      <c r="M22" s="1061"/>
      <c r="N22" s="1061"/>
      <c r="O22" s="1061"/>
      <c r="P22" s="1062"/>
      <c r="Q22" s="1103"/>
      <c r="R22" s="1104"/>
      <c r="S22" s="1104"/>
      <c r="T22" s="1104"/>
      <c r="U22" s="1104"/>
      <c r="V22" s="1104"/>
      <c r="W22" s="1104"/>
      <c r="X22" s="1104"/>
      <c r="Y22" s="1104"/>
      <c r="Z22" s="1104"/>
      <c r="AA22" s="1104"/>
      <c r="AB22" s="1104"/>
      <c r="AC22" s="1104"/>
      <c r="AD22" s="1104"/>
      <c r="AE22" s="1105"/>
      <c r="AF22" s="1065"/>
      <c r="AG22" s="1066"/>
      <c r="AH22" s="1066"/>
      <c r="AI22" s="1066"/>
      <c r="AJ22" s="1067"/>
      <c r="AK22" s="1106"/>
      <c r="AL22" s="1107"/>
      <c r="AM22" s="1107"/>
      <c r="AN22" s="1107"/>
      <c r="AO22" s="1107"/>
      <c r="AP22" s="1107"/>
      <c r="AQ22" s="1107"/>
      <c r="AR22" s="1107"/>
      <c r="AS22" s="1107"/>
      <c r="AT22" s="1107"/>
      <c r="AU22" s="1108"/>
      <c r="AV22" s="1108"/>
      <c r="AW22" s="1108"/>
      <c r="AX22" s="1108"/>
      <c r="AY22" s="1109"/>
      <c r="AZ22" s="1058" t="s">
        <v>
391</v>
      </c>
      <c r="BA22" s="1058"/>
      <c r="BB22" s="1058"/>
      <c r="BC22" s="1058"/>
      <c r="BD22" s="1059"/>
      <c r="BE22" s="236"/>
      <c r="BF22" s="236"/>
      <c r="BG22" s="236"/>
      <c r="BH22" s="236"/>
      <c r="BI22" s="236"/>
      <c r="BJ22" s="236"/>
      <c r="BK22" s="236"/>
      <c r="BL22" s="236"/>
      <c r="BM22" s="236"/>
      <c r="BN22" s="236"/>
      <c r="BO22" s="236"/>
      <c r="BP22" s="236"/>
      <c r="BQ22" s="241">
        <v>
16</v>
      </c>
      <c r="BR22" s="242"/>
      <c r="BS22" s="1022"/>
      <c r="BT22" s="1023"/>
      <c r="BU22" s="1023"/>
      <c r="BV22" s="1023"/>
      <c r="BW22" s="1023"/>
      <c r="BX22" s="1023"/>
      <c r="BY22" s="1023"/>
      <c r="BZ22" s="1023"/>
      <c r="CA22" s="1023"/>
      <c r="CB22" s="1023"/>
      <c r="CC22" s="1023"/>
      <c r="CD22" s="1023"/>
      <c r="CE22" s="1023"/>
      <c r="CF22" s="1023"/>
      <c r="CG22" s="1044"/>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37"/>
    </row>
    <row r="23" spans="1:131" s="238" customFormat="1" ht="26.25" customHeight="1" thickBot="1" x14ac:dyDescent="0.25">
      <c r="A23" s="243" t="s">
        <v>
392</v>
      </c>
      <c r="B23" s="965" t="s">
        <v>
393</v>
      </c>
      <c r="C23" s="966"/>
      <c r="D23" s="966"/>
      <c r="E23" s="966"/>
      <c r="F23" s="966"/>
      <c r="G23" s="966"/>
      <c r="H23" s="966"/>
      <c r="I23" s="966"/>
      <c r="J23" s="966"/>
      <c r="K23" s="966"/>
      <c r="L23" s="966"/>
      <c r="M23" s="966"/>
      <c r="N23" s="966"/>
      <c r="O23" s="966"/>
      <c r="P23" s="976"/>
      <c r="Q23" s="1097">
        <v>
238375</v>
      </c>
      <c r="R23" s="1091"/>
      <c r="S23" s="1091"/>
      <c r="T23" s="1091"/>
      <c r="U23" s="1091"/>
      <c r="V23" s="1091">
        <v>
221692</v>
      </c>
      <c r="W23" s="1091"/>
      <c r="X23" s="1091"/>
      <c r="Y23" s="1091"/>
      <c r="Z23" s="1091"/>
      <c r="AA23" s="1091">
        <v>
16683</v>
      </c>
      <c r="AB23" s="1091"/>
      <c r="AC23" s="1091"/>
      <c r="AD23" s="1091"/>
      <c r="AE23" s="1098"/>
      <c r="AF23" s="1099">
        <v>
16635</v>
      </c>
      <c r="AG23" s="1091"/>
      <c r="AH23" s="1091"/>
      <c r="AI23" s="1091"/>
      <c r="AJ23" s="1100"/>
      <c r="AK23" s="1101"/>
      <c r="AL23" s="1102"/>
      <c r="AM23" s="1102"/>
      <c r="AN23" s="1102"/>
      <c r="AO23" s="1102"/>
      <c r="AP23" s="1091">
        <v>
14093</v>
      </c>
      <c r="AQ23" s="1091"/>
      <c r="AR23" s="1091"/>
      <c r="AS23" s="1091"/>
      <c r="AT23" s="1091"/>
      <c r="AU23" s="1092"/>
      <c r="AV23" s="1092"/>
      <c r="AW23" s="1092"/>
      <c r="AX23" s="1092"/>
      <c r="AY23" s="1093"/>
      <c r="AZ23" s="1094" t="s">
        <v>
131</v>
      </c>
      <c r="BA23" s="1095"/>
      <c r="BB23" s="1095"/>
      <c r="BC23" s="1095"/>
      <c r="BD23" s="1096"/>
      <c r="BE23" s="236"/>
      <c r="BF23" s="236"/>
      <c r="BG23" s="236"/>
      <c r="BH23" s="236"/>
      <c r="BI23" s="236"/>
      <c r="BJ23" s="236"/>
      <c r="BK23" s="236"/>
      <c r="BL23" s="236"/>
      <c r="BM23" s="236"/>
      <c r="BN23" s="236"/>
      <c r="BO23" s="236"/>
      <c r="BP23" s="236"/>
      <c r="BQ23" s="241">
        <v>
17</v>
      </c>
      <c r="BR23" s="242"/>
      <c r="BS23" s="1022"/>
      <c r="BT23" s="1023"/>
      <c r="BU23" s="1023"/>
      <c r="BV23" s="1023"/>
      <c r="BW23" s="1023"/>
      <c r="BX23" s="1023"/>
      <c r="BY23" s="1023"/>
      <c r="BZ23" s="1023"/>
      <c r="CA23" s="1023"/>
      <c r="CB23" s="1023"/>
      <c r="CC23" s="1023"/>
      <c r="CD23" s="1023"/>
      <c r="CE23" s="1023"/>
      <c r="CF23" s="1023"/>
      <c r="CG23" s="1044"/>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37"/>
    </row>
    <row r="24" spans="1:131" s="238" customFormat="1" ht="26.25" customHeight="1" x14ac:dyDescent="0.2">
      <c r="A24" s="1090" t="s">
        <v>
394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35"/>
      <c r="BA24" s="235"/>
      <c r="BB24" s="235"/>
      <c r="BC24" s="235"/>
      <c r="BD24" s="235"/>
      <c r="BE24" s="236"/>
      <c r="BF24" s="236"/>
      <c r="BG24" s="236"/>
      <c r="BH24" s="236"/>
      <c r="BI24" s="236"/>
      <c r="BJ24" s="236"/>
      <c r="BK24" s="236"/>
      <c r="BL24" s="236"/>
      <c r="BM24" s="236"/>
      <c r="BN24" s="236"/>
      <c r="BO24" s="236"/>
      <c r="BP24" s="236"/>
      <c r="BQ24" s="241">
        <v>
18</v>
      </c>
      <c r="BR24" s="242"/>
      <c r="BS24" s="1022"/>
      <c r="BT24" s="1023"/>
      <c r="BU24" s="1023"/>
      <c r="BV24" s="1023"/>
      <c r="BW24" s="1023"/>
      <c r="BX24" s="1023"/>
      <c r="BY24" s="1023"/>
      <c r="BZ24" s="1023"/>
      <c r="CA24" s="1023"/>
      <c r="CB24" s="1023"/>
      <c r="CC24" s="1023"/>
      <c r="CD24" s="1023"/>
      <c r="CE24" s="1023"/>
      <c r="CF24" s="1023"/>
      <c r="CG24" s="1044"/>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37"/>
    </row>
    <row r="25" spans="1:131" ht="26.25" customHeight="1" thickBot="1" x14ac:dyDescent="0.25">
      <c r="A25" s="1089" t="s">
        <v>
395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35"/>
      <c r="BK25" s="235"/>
      <c r="BL25" s="235"/>
      <c r="BM25" s="235"/>
      <c r="BN25" s="235"/>
      <c r="BO25" s="244"/>
      <c r="BP25" s="244"/>
      <c r="BQ25" s="241">
        <v>
19</v>
      </c>
      <c r="BR25" s="242"/>
      <c r="BS25" s="1022"/>
      <c r="BT25" s="1023"/>
      <c r="BU25" s="1023"/>
      <c r="BV25" s="1023"/>
      <c r="BW25" s="1023"/>
      <c r="BX25" s="1023"/>
      <c r="BY25" s="1023"/>
      <c r="BZ25" s="1023"/>
      <c r="CA25" s="1023"/>
      <c r="CB25" s="1023"/>
      <c r="CC25" s="1023"/>
      <c r="CD25" s="1023"/>
      <c r="CE25" s="1023"/>
      <c r="CF25" s="1023"/>
      <c r="CG25" s="1044"/>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233"/>
    </row>
    <row r="26" spans="1:131" ht="26.25" customHeight="1" x14ac:dyDescent="0.2">
      <c r="A26" s="1025" t="s">
        <v>
373</v>
      </c>
      <c r="B26" s="1026"/>
      <c r="C26" s="1026"/>
      <c r="D26" s="1026"/>
      <c r="E26" s="1026"/>
      <c r="F26" s="1026"/>
      <c r="G26" s="1026"/>
      <c r="H26" s="1026"/>
      <c r="I26" s="1026"/>
      <c r="J26" s="1026"/>
      <c r="K26" s="1026"/>
      <c r="L26" s="1026"/>
      <c r="M26" s="1026"/>
      <c r="N26" s="1026"/>
      <c r="O26" s="1026"/>
      <c r="P26" s="1027"/>
      <c r="Q26" s="1031" t="s">
        <v>
396</v>
      </c>
      <c r="R26" s="1032"/>
      <c r="S26" s="1032"/>
      <c r="T26" s="1032"/>
      <c r="U26" s="1033"/>
      <c r="V26" s="1031" t="s">
        <v>
397</v>
      </c>
      <c r="W26" s="1032"/>
      <c r="X26" s="1032"/>
      <c r="Y26" s="1032"/>
      <c r="Z26" s="1033"/>
      <c r="AA26" s="1031" t="s">
        <v>
398</v>
      </c>
      <c r="AB26" s="1032"/>
      <c r="AC26" s="1032"/>
      <c r="AD26" s="1032"/>
      <c r="AE26" s="1032"/>
      <c r="AF26" s="1085" t="s">
        <v>
399</v>
      </c>
      <c r="AG26" s="1038"/>
      <c r="AH26" s="1038"/>
      <c r="AI26" s="1038"/>
      <c r="AJ26" s="1086"/>
      <c r="AK26" s="1032" t="s">
        <v>
400</v>
      </c>
      <c r="AL26" s="1032"/>
      <c r="AM26" s="1032"/>
      <c r="AN26" s="1032"/>
      <c r="AO26" s="1033"/>
      <c r="AP26" s="1031" t="s">
        <v>
401</v>
      </c>
      <c r="AQ26" s="1032"/>
      <c r="AR26" s="1032"/>
      <c r="AS26" s="1032"/>
      <c r="AT26" s="1033"/>
      <c r="AU26" s="1031" t="s">
        <v>
402</v>
      </c>
      <c r="AV26" s="1032"/>
      <c r="AW26" s="1032"/>
      <c r="AX26" s="1032"/>
      <c r="AY26" s="1033"/>
      <c r="AZ26" s="1031" t="s">
        <v>
403</v>
      </c>
      <c r="BA26" s="1032"/>
      <c r="BB26" s="1032"/>
      <c r="BC26" s="1032"/>
      <c r="BD26" s="1033"/>
      <c r="BE26" s="1031" t="s">
        <v>
380</v>
      </c>
      <c r="BF26" s="1032"/>
      <c r="BG26" s="1032"/>
      <c r="BH26" s="1032"/>
      <c r="BI26" s="1045"/>
      <c r="BJ26" s="235"/>
      <c r="BK26" s="235"/>
      <c r="BL26" s="235"/>
      <c r="BM26" s="235"/>
      <c r="BN26" s="235"/>
      <c r="BO26" s="244"/>
      <c r="BP26" s="244"/>
      <c r="BQ26" s="241">
        <v>
20</v>
      </c>
      <c r="BR26" s="242"/>
      <c r="BS26" s="1022"/>
      <c r="BT26" s="1023"/>
      <c r="BU26" s="1023"/>
      <c r="BV26" s="1023"/>
      <c r="BW26" s="1023"/>
      <c r="BX26" s="1023"/>
      <c r="BY26" s="1023"/>
      <c r="BZ26" s="1023"/>
      <c r="CA26" s="1023"/>
      <c r="CB26" s="1023"/>
      <c r="CC26" s="1023"/>
      <c r="CD26" s="1023"/>
      <c r="CE26" s="1023"/>
      <c r="CF26" s="1023"/>
      <c r="CG26" s="1044"/>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233"/>
    </row>
    <row r="27" spans="1:131" ht="26.25" customHeight="1" thickBot="1" x14ac:dyDescent="0.25">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6"/>
      <c r="BJ27" s="235"/>
      <c r="BK27" s="235"/>
      <c r="BL27" s="235"/>
      <c r="BM27" s="235"/>
      <c r="BN27" s="235"/>
      <c r="BO27" s="244"/>
      <c r="BP27" s="244"/>
      <c r="BQ27" s="241">
        <v>
21</v>
      </c>
      <c r="BR27" s="242"/>
      <c r="BS27" s="1022"/>
      <c r="BT27" s="1023"/>
      <c r="BU27" s="1023"/>
      <c r="BV27" s="1023"/>
      <c r="BW27" s="1023"/>
      <c r="BX27" s="1023"/>
      <c r="BY27" s="1023"/>
      <c r="BZ27" s="1023"/>
      <c r="CA27" s="1023"/>
      <c r="CB27" s="1023"/>
      <c r="CC27" s="1023"/>
      <c r="CD27" s="1023"/>
      <c r="CE27" s="1023"/>
      <c r="CF27" s="1023"/>
      <c r="CG27" s="1044"/>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233"/>
    </row>
    <row r="28" spans="1:131" ht="26.25" customHeight="1" thickTop="1" x14ac:dyDescent="0.2">
      <c r="A28" s="245">
        <v>
1</v>
      </c>
      <c r="B28" s="1077" t="s">
        <v>
404</v>
      </c>
      <c r="C28" s="1078"/>
      <c r="D28" s="1078"/>
      <c r="E28" s="1078"/>
      <c r="F28" s="1078"/>
      <c r="G28" s="1078"/>
      <c r="H28" s="1078"/>
      <c r="I28" s="1078"/>
      <c r="J28" s="1078"/>
      <c r="K28" s="1078"/>
      <c r="L28" s="1078"/>
      <c r="M28" s="1078"/>
      <c r="N28" s="1078"/>
      <c r="O28" s="1078"/>
      <c r="P28" s="1079"/>
      <c r="Q28" s="1080">
        <v>
45430</v>
      </c>
      <c r="R28" s="1081"/>
      <c r="S28" s="1081"/>
      <c r="T28" s="1081"/>
      <c r="U28" s="1081"/>
      <c r="V28" s="1081">
        <v>
45117</v>
      </c>
      <c r="W28" s="1081"/>
      <c r="X28" s="1081"/>
      <c r="Y28" s="1081"/>
      <c r="Z28" s="1081"/>
      <c r="AA28" s="1081">
        <v>
313</v>
      </c>
      <c r="AB28" s="1081"/>
      <c r="AC28" s="1081"/>
      <c r="AD28" s="1081"/>
      <c r="AE28" s="1082"/>
      <c r="AF28" s="1083">
        <v>
313</v>
      </c>
      <c r="AG28" s="1081"/>
      <c r="AH28" s="1081"/>
      <c r="AI28" s="1081"/>
      <c r="AJ28" s="1084"/>
      <c r="AK28" s="1072">
        <v>
3962</v>
      </c>
      <c r="AL28" s="1073"/>
      <c r="AM28" s="1073"/>
      <c r="AN28" s="1073"/>
      <c r="AO28" s="1073"/>
      <c r="AP28" s="1073" t="s">
        <v>
504</v>
      </c>
      <c r="AQ28" s="1073"/>
      <c r="AR28" s="1073"/>
      <c r="AS28" s="1073"/>
      <c r="AT28" s="1073"/>
      <c r="AU28" s="1073" t="s">
        <v>
504</v>
      </c>
      <c r="AV28" s="1073"/>
      <c r="AW28" s="1073"/>
      <c r="AX28" s="1073"/>
      <c r="AY28" s="1073"/>
      <c r="AZ28" s="1074" t="s">
        <v>
504</v>
      </c>
      <c r="BA28" s="1074"/>
      <c r="BB28" s="1074"/>
      <c r="BC28" s="1074"/>
      <c r="BD28" s="1074"/>
      <c r="BE28" s="1075"/>
      <c r="BF28" s="1075"/>
      <c r="BG28" s="1075"/>
      <c r="BH28" s="1075"/>
      <c r="BI28" s="1076"/>
      <c r="BJ28" s="235"/>
      <c r="BK28" s="235"/>
      <c r="BL28" s="235"/>
      <c r="BM28" s="235"/>
      <c r="BN28" s="235"/>
      <c r="BO28" s="244"/>
      <c r="BP28" s="244"/>
      <c r="BQ28" s="241">
        <v>
22</v>
      </c>
      <c r="BR28" s="242"/>
      <c r="BS28" s="1022"/>
      <c r="BT28" s="1023"/>
      <c r="BU28" s="1023"/>
      <c r="BV28" s="1023"/>
      <c r="BW28" s="1023"/>
      <c r="BX28" s="1023"/>
      <c r="BY28" s="1023"/>
      <c r="BZ28" s="1023"/>
      <c r="CA28" s="1023"/>
      <c r="CB28" s="1023"/>
      <c r="CC28" s="1023"/>
      <c r="CD28" s="1023"/>
      <c r="CE28" s="1023"/>
      <c r="CF28" s="1023"/>
      <c r="CG28" s="1044"/>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233"/>
    </row>
    <row r="29" spans="1:131" ht="26.25" customHeight="1" x14ac:dyDescent="0.2">
      <c r="A29" s="245">
        <v>
2</v>
      </c>
      <c r="B29" s="1060" t="s">
        <v>
405</v>
      </c>
      <c r="C29" s="1061"/>
      <c r="D29" s="1061"/>
      <c r="E29" s="1061"/>
      <c r="F29" s="1061"/>
      <c r="G29" s="1061"/>
      <c r="H29" s="1061"/>
      <c r="I29" s="1061"/>
      <c r="J29" s="1061"/>
      <c r="K29" s="1061"/>
      <c r="L29" s="1061"/>
      <c r="M29" s="1061"/>
      <c r="N29" s="1061"/>
      <c r="O29" s="1061"/>
      <c r="P29" s="1062"/>
      <c r="Q29" s="1068">
        <v>
10551</v>
      </c>
      <c r="R29" s="1069"/>
      <c r="S29" s="1069"/>
      <c r="T29" s="1069"/>
      <c r="U29" s="1069"/>
      <c r="V29" s="1069">
        <v>
10551</v>
      </c>
      <c r="W29" s="1069"/>
      <c r="X29" s="1069"/>
      <c r="Y29" s="1069"/>
      <c r="Z29" s="1069"/>
      <c r="AA29" s="1069" t="s">
        <v>
504</v>
      </c>
      <c r="AB29" s="1069"/>
      <c r="AC29" s="1069"/>
      <c r="AD29" s="1069"/>
      <c r="AE29" s="1070"/>
      <c r="AF29" s="1065" t="s">
        <v>
131</v>
      </c>
      <c r="AG29" s="1066"/>
      <c r="AH29" s="1066"/>
      <c r="AI29" s="1066"/>
      <c r="AJ29" s="1067"/>
      <c r="AK29" s="1008">
        <v>
5696</v>
      </c>
      <c r="AL29" s="999"/>
      <c r="AM29" s="999"/>
      <c r="AN29" s="999"/>
      <c r="AO29" s="999"/>
      <c r="AP29" s="999" t="s">
        <v>
504</v>
      </c>
      <c r="AQ29" s="999"/>
      <c r="AR29" s="999"/>
      <c r="AS29" s="999"/>
      <c r="AT29" s="999"/>
      <c r="AU29" s="999" t="s">
        <v>
504</v>
      </c>
      <c r="AV29" s="999"/>
      <c r="AW29" s="999"/>
      <c r="AX29" s="999"/>
      <c r="AY29" s="999"/>
      <c r="AZ29" s="1071" t="s">
        <v>
504</v>
      </c>
      <c r="BA29" s="1071"/>
      <c r="BB29" s="1071"/>
      <c r="BC29" s="1071"/>
      <c r="BD29" s="1071"/>
      <c r="BE29" s="1000"/>
      <c r="BF29" s="1000"/>
      <c r="BG29" s="1000"/>
      <c r="BH29" s="1000"/>
      <c r="BI29" s="1001"/>
      <c r="BJ29" s="235"/>
      <c r="BK29" s="235"/>
      <c r="BL29" s="235"/>
      <c r="BM29" s="235"/>
      <c r="BN29" s="235"/>
      <c r="BO29" s="244"/>
      <c r="BP29" s="244"/>
      <c r="BQ29" s="241">
        <v>
23</v>
      </c>
      <c r="BR29" s="242"/>
      <c r="BS29" s="1022"/>
      <c r="BT29" s="1023"/>
      <c r="BU29" s="1023"/>
      <c r="BV29" s="1023"/>
      <c r="BW29" s="1023"/>
      <c r="BX29" s="1023"/>
      <c r="BY29" s="1023"/>
      <c r="BZ29" s="1023"/>
      <c r="CA29" s="1023"/>
      <c r="CB29" s="1023"/>
      <c r="CC29" s="1023"/>
      <c r="CD29" s="1023"/>
      <c r="CE29" s="1023"/>
      <c r="CF29" s="1023"/>
      <c r="CG29" s="1044"/>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233"/>
    </row>
    <row r="30" spans="1:131" ht="26.25" customHeight="1" x14ac:dyDescent="0.2">
      <c r="A30" s="245">
        <v>
3</v>
      </c>
      <c r="B30" s="1060" t="s">
        <v>
406</v>
      </c>
      <c r="C30" s="1061"/>
      <c r="D30" s="1061"/>
      <c r="E30" s="1061"/>
      <c r="F30" s="1061"/>
      <c r="G30" s="1061"/>
      <c r="H30" s="1061"/>
      <c r="I30" s="1061"/>
      <c r="J30" s="1061"/>
      <c r="K30" s="1061"/>
      <c r="L30" s="1061"/>
      <c r="M30" s="1061"/>
      <c r="N30" s="1061"/>
      <c r="O30" s="1061"/>
      <c r="P30" s="1062"/>
      <c r="Q30" s="1068">
        <v>
41608</v>
      </c>
      <c r="R30" s="1069"/>
      <c r="S30" s="1069"/>
      <c r="T30" s="1069"/>
      <c r="U30" s="1069"/>
      <c r="V30" s="1069">
        <v>
41207</v>
      </c>
      <c r="W30" s="1069"/>
      <c r="X30" s="1069"/>
      <c r="Y30" s="1069"/>
      <c r="Z30" s="1069"/>
      <c r="AA30" s="1069">
        <v>
400</v>
      </c>
      <c r="AB30" s="1069"/>
      <c r="AC30" s="1069"/>
      <c r="AD30" s="1069"/>
      <c r="AE30" s="1070"/>
      <c r="AF30" s="1065">
        <v>
400</v>
      </c>
      <c r="AG30" s="1066"/>
      <c r="AH30" s="1066"/>
      <c r="AI30" s="1066"/>
      <c r="AJ30" s="1067"/>
      <c r="AK30" s="1008">
        <v>
7044</v>
      </c>
      <c r="AL30" s="999"/>
      <c r="AM30" s="999"/>
      <c r="AN30" s="999"/>
      <c r="AO30" s="999"/>
      <c r="AP30" s="999" t="s">
        <v>
504</v>
      </c>
      <c r="AQ30" s="999"/>
      <c r="AR30" s="999"/>
      <c r="AS30" s="999"/>
      <c r="AT30" s="999"/>
      <c r="AU30" s="999" t="s">
        <v>
504</v>
      </c>
      <c r="AV30" s="999"/>
      <c r="AW30" s="999"/>
      <c r="AX30" s="999"/>
      <c r="AY30" s="999"/>
      <c r="AZ30" s="1071" t="s">
        <v>
504</v>
      </c>
      <c r="BA30" s="1071"/>
      <c r="BB30" s="1071"/>
      <c r="BC30" s="1071"/>
      <c r="BD30" s="1071"/>
      <c r="BE30" s="1000"/>
      <c r="BF30" s="1000"/>
      <c r="BG30" s="1000"/>
      <c r="BH30" s="1000"/>
      <c r="BI30" s="1001"/>
      <c r="BJ30" s="235"/>
      <c r="BK30" s="235"/>
      <c r="BL30" s="235"/>
      <c r="BM30" s="235"/>
      <c r="BN30" s="235"/>
      <c r="BO30" s="244"/>
      <c r="BP30" s="244"/>
      <c r="BQ30" s="241">
        <v>
24</v>
      </c>
      <c r="BR30" s="242"/>
      <c r="BS30" s="1022"/>
      <c r="BT30" s="1023"/>
      <c r="BU30" s="1023"/>
      <c r="BV30" s="1023"/>
      <c r="BW30" s="1023"/>
      <c r="BX30" s="1023"/>
      <c r="BY30" s="1023"/>
      <c r="BZ30" s="1023"/>
      <c r="CA30" s="1023"/>
      <c r="CB30" s="1023"/>
      <c r="CC30" s="1023"/>
      <c r="CD30" s="1023"/>
      <c r="CE30" s="1023"/>
      <c r="CF30" s="1023"/>
      <c r="CG30" s="1044"/>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233"/>
    </row>
    <row r="31" spans="1:131" ht="26.25" customHeight="1" x14ac:dyDescent="0.2">
      <c r="A31" s="245">
        <v>
4</v>
      </c>
      <c r="B31" s="1060" t="s">
        <v>
407</v>
      </c>
      <c r="C31" s="1061"/>
      <c r="D31" s="1061"/>
      <c r="E31" s="1061"/>
      <c r="F31" s="1061"/>
      <c r="G31" s="1061"/>
      <c r="H31" s="1061"/>
      <c r="I31" s="1061"/>
      <c r="J31" s="1061"/>
      <c r="K31" s="1061"/>
      <c r="L31" s="1061"/>
      <c r="M31" s="1061"/>
      <c r="N31" s="1061"/>
      <c r="O31" s="1061"/>
      <c r="P31" s="1062"/>
      <c r="Q31" s="1068">
        <v>
608</v>
      </c>
      <c r="R31" s="1069"/>
      <c r="S31" s="1069"/>
      <c r="T31" s="1069"/>
      <c r="U31" s="1069"/>
      <c r="V31" s="1069">
        <v>
607</v>
      </c>
      <c r="W31" s="1069"/>
      <c r="X31" s="1069"/>
      <c r="Y31" s="1069"/>
      <c r="Z31" s="1069"/>
      <c r="AA31" s="1069">
        <v>
1</v>
      </c>
      <c r="AB31" s="1069"/>
      <c r="AC31" s="1069"/>
      <c r="AD31" s="1069"/>
      <c r="AE31" s="1070"/>
      <c r="AF31" s="1065">
        <v>
1</v>
      </c>
      <c r="AG31" s="1066"/>
      <c r="AH31" s="1066"/>
      <c r="AI31" s="1066"/>
      <c r="AJ31" s="1067"/>
      <c r="AK31" s="1008">
        <v>
465</v>
      </c>
      <c r="AL31" s="999"/>
      <c r="AM31" s="999"/>
      <c r="AN31" s="999"/>
      <c r="AO31" s="999"/>
      <c r="AP31" s="999">
        <v>
817</v>
      </c>
      <c r="AQ31" s="999"/>
      <c r="AR31" s="999"/>
      <c r="AS31" s="999"/>
      <c r="AT31" s="999"/>
      <c r="AU31" s="999">
        <v>
100</v>
      </c>
      <c r="AV31" s="999"/>
      <c r="AW31" s="999"/>
      <c r="AX31" s="999"/>
      <c r="AY31" s="999"/>
      <c r="AZ31" s="1071" t="s">
        <v>
504</v>
      </c>
      <c r="BA31" s="1071"/>
      <c r="BB31" s="1071"/>
      <c r="BC31" s="1071"/>
      <c r="BD31" s="1071"/>
      <c r="BE31" s="1000"/>
      <c r="BF31" s="1000"/>
      <c r="BG31" s="1000"/>
      <c r="BH31" s="1000"/>
      <c r="BI31" s="1001"/>
      <c r="BJ31" s="235"/>
      <c r="BK31" s="235"/>
      <c r="BL31" s="235"/>
      <c r="BM31" s="235"/>
      <c r="BN31" s="235"/>
      <c r="BO31" s="244"/>
      <c r="BP31" s="244"/>
      <c r="BQ31" s="241">
        <v>
25</v>
      </c>
      <c r="BR31" s="242"/>
      <c r="BS31" s="1022"/>
      <c r="BT31" s="1023"/>
      <c r="BU31" s="1023"/>
      <c r="BV31" s="1023"/>
      <c r="BW31" s="1023"/>
      <c r="BX31" s="1023"/>
      <c r="BY31" s="1023"/>
      <c r="BZ31" s="1023"/>
      <c r="CA31" s="1023"/>
      <c r="CB31" s="1023"/>
      <c r="CC31" s="1023"/>
      <c r="CD31" s="1023"/>
      <c r="CE31" s="1023"/>
      <c r="CF31" s="1023"/>
      <c r="CG31" s="1044"/>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233"/>
    </row>
    <row r="32" spans="1:131" ht="26.25" customHeight="1" x14ac:dyDescent="0.2">
      <c r="A32" s="245">
        <v>
5</v>
      </c>
      <c r="B32" s="1060"/>
      <c r="C32" s="1061"/>
      <c r="D32" s="1061"/>
      <c r="E32" s="1061"/>
      <c r="F32" s="1061"/>
      <c r="G32" s="1061"/>
      <c r="H32" s="1061"/>
      <c r="I32" s="1061"/>
      <c r="J32" s="1061"/>
      <c r="K32" s="1061"/>
      <c r="L32" s="1061"/>
      <c r="M32" s="1061"/>
      <c r="N32" s="1061"/>
      <c r="O32" s="1061"/>
      <c r="P32" s="1062"/>
      <c r="Q32" s="1068"/>
      <c r="R32" s="1069"/>
      <c r="S32" s="1069"/>
      <c r="T32" s="1069"/>
      <c r="U32" s="1069"/>
      <c r="V32" s="1069"/>
      <c r="W32" s="1069"/>
      <c r="X32" s="1069"/>
      <c r="Y32" s="1069"/>
      <c r="Z32" s="1069"/>
      <c r="AA32" s="1069"/>
      <c r="AB32" s="1069"/>
      <c r="AC32" s="1069"/>
      <c r="AD32" s="1069"/>
      <c r="AE32" s="1070"/>
      <c r="AF32" s="1065"/>
      <c r="AG32" s="1066"/>
      <c r="AH32" s="1066"/>
      <c r="AI32" s="1066"/>
      <c r="AJ32" s="1067"/>
      <c r="AK32" s="1008"/>
      <c r="AL32" s="999"/>
      <c r="AM32" s="999"/>
      <c r="AN32" s="999"/>
      <c r="AO32" s="999"/>
      <c r="AP32" s="999"/>
      <c r="AQ32" s="999"/>
      <c r="AR32" s="999"/>
      <c r="AS32" s="999"/>
      <c r="AT32" s="999"/>
      <c r="AU32" s="999"/>
      <c r="AV32" s="999"/>
      <c r="AW32" s="999"/>
      <c r="AX32" s="999"/>
      <c r="AY32" s="999"/>
      <c r="AZ32" s="1071"/>
      <c r="BA32" s="1071"/>
      <c r="BB32" s="1071"/>
      <c r="BC32" s="1071"/>
      <c r="BD32" s="1071"/>
      <c r="BE32" s="1000"/>
      <c r="BF32" s="1000"/>
      <c r="BG32" s="1000"/>
      <c r="BH32" s="1000"/>
      <c r="BI32" s="1001"/>
      <c r="BJ32" s="235"/>
      <c r="BK32" s="235"/>
      <c r="BL32" s="235"/>
      <c r="BM32" s="235"/>
      <c r="BN32" s="235"/>
      <c r="BO32" s="244"/>
      <c r="BP32" s="244"/>
      <c r="BQ32" s="241">
        <v>
26</v>
      </c>
      <c r="BR32" s="242"/>
      <c r="BS32" s="1022"/>
      <c r="BT32" s="1023"/>
      <c r="BU32" s="1023"/>
      <c r="BV32" s="1023"/>
      <c r="BW32" s="1023"/>
      <c r="BX32" s="1023"/>
      <c r="BY32" s="1023"/>
      <c r="BZ32" s="1023"/>
      <c r="CA32" s="1023"/>
      <c r="CB32" s="1023"/>
      <c r="CC32" s="1023"/>
      <c r="CD32" s="1023"/>
      <c r="CE32" s="1023"/>
      <c r="CF32" s="1023"/>
      <c r="CG32" s="1044"/>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233"/>
    </row>
    <row r="33" spans="1:131" ht="26.25" customHeight="1" x14ac:dyDescent="0.2">
      <c r="A33" s="245">
        <v>
6</v>
      </c>
      <c r="B33" s="1060"/>
      <c r="C33" s="1061"/>
      <c r="D33" s="1061"/>
      <c r="E33" s="1061"/>
      <c r="F33" s="1061"/>
      <c r="G33" s="1061"/>
      <c r="H33" s="1061"/>
      <c r="I33" s="1061"/>
      <c r="J33" s="1061"/>
      <c r="K33" s="1061"/>
      <c r="L33" s="1061"/>
      <c r="M33" s="1061"/>
      <c r="N33" s="1061"/>
      <c r="O33" s="1061"/>
      <c r="P33" s="1062"/>
      <c r="Q33" s="1068"/>
      <c r="R33" s="1069"/>
      <c r="S33" s="1069"/>
      <c r="T33" s="1069"/>
      <c r="U33" s="1069"/>
      <c r="V33" s="1069"/>
      <c r="W33" s="1069"/>
      <c r="X33" s="1069"/>
      <c r="Y33" s="1069"/>
      <c r="Z33" s="1069"/>
      <c r="AA33" s="1069"/>
      <c r="AB33" s="1069"/>
      <c r="AC33" s="1069"/>
      <c r="AD33" s="1069"/>
      <c r="AE33" s="1070"/>
      <c r="AF33" s="1065"/>
      <c r="AG33" s="1066"/>
      <c r="AH33" s="1066"/>
      <c r="AI33" s="1066"/>
      <c r="AJ33" s="1067"/>
      <c r="AK33" s="1008"/>
      <c r="AL33" s="999"/>
      <c r="AM33" s="999"/>
      <c r="AN33" s="999"/>
      <c r="AO33" s="999"/>
      <c r="AP33" s="999"/>
      <c r="AQ33" s="999"/>
      <c r="AR33" s="999"/>
      <c r="AS33" s="999"/>
      <c r="AT33" s="999"/>
      <c r="AU33" s="999"/>
      <c r="AV33" s="999"/>
      <c r="AW33" s="999"/>
      <c r="AX33" s="999"/>
      <c r="AY33" s="999"/>
      <c r="AZ33" s="1071"/>
      <c r="BA33" s="1071"/>
      <c r="BB33" s="1071"/>
      <c r="BC33" s="1071"/>
      <c r="BD33" s="1071"/>
      <c r="BE33" s="1000"/>
      <c r="BF33" s="1000"/>
      <c r="BG33" s="1000"/>
      <c r="BH33" s="1000"/>
      <c r="BI33" s="1001"/>
      <c r="BJ33" s="235"/>
      <c r="BK33" s="235"/>
      <c r="BL33" s="235"/>
      <c r="BM33" s="235"/>
      <c r="BN33" s="235"/>
      <c r="BO33" s="244"/>
      <c r="BP33" s="244"/>
      <c r="BQ33" s="241">
        <v>
27</v>
      </c>
      <c r="BR33" s="242"/>
      <c r="BS33" s="1022"/>
      <c r="BT33" s="1023"/>
      <c r="BU33" s="1023"/>
      <c r="BV33" s="1023"/>
      <c r="BW33" s="1023"/>
      <c r="BX33" s="1023"/>
      <c r="BY33" s="1023"/>
      <c r="BZ33" s="1023"/>
      <c r="CA33" s="1023"/>
      <c r="CB33" s="1023"/>
      <c r="CC33" s="1023"/>
      <c r="CD33" s="1023"/>
      <c r="CE33" s="1023"/>
      <c r="CF33" s="1023"/>
      <c r="CG33" s="1044"/>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233"/>
    </row>
    <row r="34" spans="1:131" ht="26.25" customHeight="1" x14ac:dyDescent="0.2">
      <c r="A34" s="245">
        <v>
7</v>
      </c>
      <c r="B34" s="1060"/>
      <c r="C34" s="1061"/>
      <c r="D34" s="1061"/>
      <c r="E34" s="1061"/>
      <c r="F34" s="1061"/>
      <c r="G34" s="1061"/>
      <c r="H34" s="1061"/>
      <c r="I34" s="1061"/>
      <c r="J34" s="1061"/>
      <c r="K34" s="1061"/>
      <c r="L34" s="1061"/>
      <c r="M34" s="1061"/>
      <c r="N34" s="1061"/>
      <c r="O34" s="1061"/>
      <c r="P34" s="1062"/>
      <c r="Q34" s="1068"/>
      <c r="R34" s="1069"/>
      <c r="S34" s="1069"/>
      <c r="T34" s="1069"/>
      <c r="U34" s="1069"/>
      <c r="V34" s="1069"/>
      <c r="W34" s="1069"/>
      <c r="X34" s="1069"/>
      <c r="Y34" s="1069"/>
      <c r="Z34" s="1069"/>
      <c r="AA34" s="1069"/>
      <c r="AB34" s="1069"/>
      <c r="AC34" s="1069"/>
      <c r="AD34" s="1069"/>
      <c r="AE34" s="1070"/>
      <c r="AF34" s="1065"/>
      <c r="AG34" s="1066"/>
      <c r="AH34" s="1066"/>
      <c r="AI34" s="1066"/>
      <c r="AJ34" s="1067"/>
      <c r="AK34" s="1008"/>
      <c r="AL34" s="999"/>
      <c r="AM34" s="999"/>
      <c r="AN34" s="999"/>
      <c r="AO34" s="999"/>
      <c r="AP34" s="999"/>
      <c r="AQ34" s="999"/>
      <c r="AR34" s="999"/>
      <c r="AS34" s="999"/>
      <c r="AT34" s="999"/>
      <c r="AU34" s="999"/>
      <c r="AV34" s="999"/>
      <c r="AW34" s="999"/>
      <c r="AX34" s="999"/>
      <c r="AY34" s="999"/>
      <c r="AZ34" s="1071"/>
      <c r="BA34" s="1071"/>
      <c r="BB34" s="1071"/>
      <c r="BC34" s="1071"/>
      <c r="BD34" s="1071"/>
      <c r="BE34" s="1000"/>
      <c r="BF34" s="1000"/>
      <c r="BG34" s="1000"/>
      <c r="BH34" s="1000"/>
      <c r="BI34" s="1001"/>
      <c r="BJ34" s="235"/>
      <c r="BK34" s="235"/>
      <c r="BL34" s="235"/>
      <c r="BM34" s="235"/>
      <c r="BN34" s="235"/>
      <c r="BO34" s="244"/>
      <c r="BP34" s="244"/>
      <c r="BQ34" s="241">
        <v>
28</v>
      </c>
      <c r="BR34" s="242"/>
      <c r="BS34" s="1022"/>
      <c r="BT34" s="1023"/>
      <c r="BU34" s="1023"/>
      <c r="BV34" s="1023"/>
      <c r="BW34" s="1023"/>
      <c r="BX34" s="1023"/>
      <c r="BY34" s="1023"/>
      <c r="BZ34" s="1023"/>
      <c r="CA34" s="1023"/>
      <c r="CB34" s="1023"/>
      <c r="CC34" s="1023"/>
      <c r="CD34" s="1023"/>
      <c r="CE34" s="1023"/>
      <c r="CF34" s="1023"/>
      <c r="CG34" s="1044"/>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233"/>
    </row>
    <row r="35" spans="1:131" ht="26.25" customHeight="1" x14ac:dyDescent="0.2">
      <c r="A35" s="245">
        <v>
8</v>
      </c>
      <c r="B35" s="1060"/>
      <c r="C35" s="1061"/>
      <c r="D35" s="1061"/>
      <c r="E35" s="1061"/>
      <c r="F35" s="1061"/>
      <c r="G35" s="1061"/>
      <c r="H35" s="1061"/>
      <c r="I35" s="1061"/>
      <c r="J35" s="1061"/>
      <c r="K35" s="1061"/>
      <c r="L35" s="1061"/>
      <c r="M35" s="1061"/>
      <c r="N35" s="1061"/>
      <c r="O35" s="1061"/>
      <c r="P35" s="1062"/>
      <c r="Q35" s="1068"/>
      <c r="R35" s="1069"/>
      <c r="S35" s="1069"/>
      <c r="T35" s="1069"/>
      <c r="U35" s="1069"/>
      <c r="V35" s="1069"/>
      <c r="W35" s="1069"/>
      <c r="X35" s="1069"/>
      <c r="Y35" s="1069"/>
      <c r="Z35" s="1069"/>
      <c r="AA35" s="1069"/>
      <c r="AB35" s="1069"/>
      <c r="AC35" s="1069"/>
      <c r="AD35" s="1069"/>
      <c r="AE35" s="1070"/>
      <c r="AF35" s="1065"/>
      <c r="AG35" s="1066"/>
      <c r="AH35" s="1066"/>
      <c r="AI35" s="1066"/>
      <c r="AJ35" s="1067"/>
      <c r="AK35" s="1008"/>
      <c r="AL35" s="999"/>
      <c r="AM35" s="999"/>
      <c r="AN35" s="999"/>
      <c r="AO35" s="999"/>
      <c r="AP35" s="999"/>
      <c r="AQ35" s="999"/>
      <c r="AR35" s="999"/>
      <c r="AS35" s="999"/>
      <c r="AT35" s="999"/>
      <c r="AU35" s="999"/>
      <c r="AV35" s="999"/>
      <c r="AW35" s="999"/>
      <c r="AX35" s="999"/>
      <c r="AY35" s="999"/>
      <c r="AZ35" s="1071"/>
      <c r="BA35" s="1071"/>
      <c r="BB35" s="1071"/>
      <c r="BC35" s="1071"/>
      <c r="BD35" s="1071"/>
      <c r="BE35" s="1000"/>
      <c r="BF35" s="1000"/>
      <c r="BG35" s="1000"/>
      <c r="BH35" s="1000"/>
      <c r="BI35" s="1001"/>
      <c r="BJ35" s="235"/>
      <c r="BK35" s="235"/>
      <c r="BL35" s="235"/>
      <c r="BM35" s="235"/>
      <c r="BN35" s="235"/>
      <c r="BO35" s="244"/>
      <c r="BP35" s="244"/>
      <c r="BQ35" s="241">
        <v>
29</v>
      </c>
      <c r="BR35" s="242"/>
      <c r="BS35" s="1022"/>
      <c r="BT35" s="1023"/>
      <c r="BU35" s="1023"/>
      <c r="BV35" s="1023"/>
      <c r="BW35" s="1023"/>
      <c r="BX35" s="1023"/>
      <c r="BY35" s="1023"/>
      <c r="BZ35" s="1023"/>
      <c r="CA35" s="1023"/>
      <c r="CB35" s="1023"/>
      <c r="CC35" s="1023"/>
      <c r="CD35" s="1023"/>
      <c r="CE35" s="1023"/>
      <c r="CF35" s="1023"/>
      <c r="CG35" s="1044"/>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233"/>
    </row>
    <row r="36" spans="1:131" ht="26.25" customHeight="1" x14ac:dyDescent="0.2">
      <c r="A36" s="245">
        <v>
9</v>
      </c>
      <c r="B36" s="1060"/>
      <c r="C36" s="1061"/>
      <c r="D36" s="1061"/>
      <c r="E36" s="1061"/>
      <c r="F36" s="1061"/>
      <c r="G36" s="1061"/>
      <c r="H36" s="1061"/>
      <c r="I36" s="1061"/>
      <c r="J36" s="1061"/>
      <c r="K36" s="1061"/>
      <c r="L36" s="1061"/>
      <c r="M36" s="1061"/>
      <c r="N36" s="1061"/>
      <c r="O36" s="1061"/>
      <c r="P36" s="1062"/>
      <c r="Q36" s="1068"/>
      <c r="R36" s="1069"/>
      <c r="S36" s="1069"/>
      <c r="T36" s="1069"/>
      <c r="U36" s="1069"/>
      <c r="V36" s="1069"/>
      <c r="W36" s="1069"/>
      <c r="X36" s="1069"/>
      <c r="Y36" s="1069"/>
      <c r="Z36" s="1069"/>
      <c r="AA36" s="1069"/>
      <c r="AB36" s="1069"/>
      <c r="AC36" s="1069"/>
      <c r="AD36" s="1069"/>
      <c r="AE36" s="1070"/>
      <c r="AF36" s="1065"/>
      <c r="AG36" s="1066"/>
      <c r="AH36" s="1066"/>
      <c r="AI36" s="1066"/>
      <c r="AJ36" s="1067"/>
      <c r="AK36" s="1008"/>
      <c r="AL36" s="999"/>
      <c r="AM36" s="999"/>
      <c r="AN36" s="999"/>
      <c r="AO36" s="999"/>
      <c r="AP36" s="999"/>
      <c r="AQ36" s="999"/>
      <c r="AR36" s="999"/>
      <c r="AS36" s="999"/>
      <c r="AT36" s="999"/>
      <c r="AU36" s="999"/>
      <c r="AV36" s="999"/>
      <c r="AW36" s="999"/>
      <c r="AX36" s="999"/>
      <c r="AY36" s="999"/>
      <c r="AZ36" s="1071"/>
      <c r="BA36" s="1071"/>
      <c r="BB36" s="1071"/>
      <c r="BC36" s="1071"/>
      <c r="BD36" s="1071"/>
      <c r="BE36" s="1000"/>
      <c r="BF36" s="1000"/>
      <c r="BG36" s="1000"/>
      <c r="BH36" s="1000"/>
      <c r="BI36" s="1001"/>
      <c r="BJ36" s="235"/>
      <c r="BK36" s="235"/>
      <c r="BL36" s="235"/>
      <c r="BM36" s="235"/>
      <c r="BN36" s="235"/>
      <c r="BO36" s="244"/>
      <c r="BP36" s="244"/>
      <c r="BQ36" s="241">
        <v>
30</v>
      </c>
      <c r="BR36" s="242"/>
      <c r="BS36" s="1022"/>
      <c r="BT36" s="1023"/>
      <c r="BU36" s="1023"/>
      <c r="BV36" s="1023"/>
      <c r="BW36" s="1023"/>
      <c r="BX36" s="1023"/>
      <c r="BY36" s="1023"/>
      <c r="BZ36" s="1023"/>
      <c r="CA36" s="1023"/>
      <c r="CB36" s="1023"/>
      <c r="CC36" s="1023"/>
      <c r="CD36" s="1023"/>
      <c r="CE36" s="1023"/>
      <c r="CF36" s="1023"/>
      <c r="CG36" s="1044"/>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233"/>
    </row>
    <row r="37" spans="1:131" ht="26.25" customHeight="1" x14ac:dyDescent="0.2">
      <c r="A37" s="245">
        <v>
10</v>
      </c>
      <c r="B37" s="1060"/>
      <c r="C37" s="1061"/>
      <c r="D37" s="1061"/>
      <c r="E37" s="1061"/>
      <c r="F37" s="1061"/>
      <c r="G37" s="1061"/>
      <c r="H37" s="1061"/>
      <c r="I37" s="1061"/>
      <c r="J37" s="1061"/>
      <c r="K37" s="1061"/>
      <c r="L37" s="1061"/>
      <c r="M37" s="1061"/>
      <c r="N37" s="1061"/>
      <c r="O37" s="1061"/>
      <c r="P37" s="1062"/>
      <c r="Q37" s="1068"/>
      <c r="R37" s="1069"/>
      <c r="S37" s="1069"/>
      <c r="T37" s="1069"/>
      <c r="U37" s="1069"/>
      <c r="V37" s="1069"/>
      <c r="W37" s="1069"/>
      <c r="X37" s="1069"/>
      <c r="Y37" s="1069"/>
      <c r="Z37" s="1069"/>
      <c r="AA37" s="1069"/>
      <c r="AB37" s="1069"/>
      <c r="AC37" s="1069"/>
      <c r="AD37" s="1069"/>
      <c r="AE37" s="1070"/>
      <c r="AF37" s="1065"/>
      <c r="AG37" s="1066"/>
      <c r="AH37" s="1066"/>
      <c r="AI37" s="1066"/>
      <c r="AJ37" s="1067"/>
      <c r="AK37" s="1008"/>
      <c r="AL37" s="999"/>
      <c r="AM37" s="999"/>
      <c r="AN37" s="999"/>
      <c r="AO37" s="999"/>
      <c r="AP37" s="999"/>
      <c r="AQ37" s="999"/>
      <c r="AR37" s="999"/>
      <c r="AS37" s="999"/>
      <c r="AT37" s="999"/>
      <c r="AU37" s="999"/>
      <c r="AV37" s="999"/>
      <c r="AW37" s="999"/>
      <c r="AX37" s="999"/>
      <c r="AY37" s="999"/>
      <c r="AZ37" s="1071"/>
      <c r="BA37" s="1071"/>
      <c r="BB37" s="1071"/>
      <c r="BC37" s="1071"/>
      <c r="BD37" s="1071"/>
      <c r="BE37" s="1000"/>
      <c r="BF37" s="1000"/>
      <c r="BG37" s="1000"/>
      <c r="BH37" s="1000"/>
      <c r="BI37" s="1001"/>
      <c r="BJ37" s="235"/>
      <c r="BK37" s="235"/>
      <c r="BL37" s="235"/>
      <c r="BM37" s="235"/>
      <c r="BN37" s="235"/>
      <c r="BO37" s="244"/>
      <c r="BP37" s="244"/>
      <c r="BQ37" s="241">
        <v>
31</v>
      </c>
      <c r="BR37" s="242"/>
      <c r="BS37" s="1022"/>
      <c r="BT37" s="1023"/>
      <c r="BU37" s="1023"/>
      <c r="BV37" s="1023"/>
      <c r="BW37" s="1023"/>
      <c r="BX37" s="1023"/>
      <c r="BY37" s="1023"/>
      <c r="BZ37" s="1023"/>
      <c r="CA37" s="1023"/>
      <c r="CB37" s="1023"/>
      <c r="CC37" s="1023"/>
      <c r="CD37" s="1023"/>
      <c r="CE37" s="1023"/>
      <c r="CF37" s="1023"/>
      <c r="CG37" s="1044"/>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233"/>
    </row>
    <row r="38" spans="1:131" ht="26.25" customHeight="1" x14ac:dyDescent="0.2">
      <c r="A38" s="245">
        <v>
11</v>
      </c>
      <c r="B38" s="1060"/>
      <c r="C38" s="1061"/>
      <c r="D38" s="1061"/>
      <c r="E38" s="1061"/>
      <c r="F38" s="1061"/>
      <c r="G38" s="1061"/>
      <c r="H38" s="1061"/>
      <c r="I38" s="1061"/>
      <c r="J38" s="1061"/>
      <c r="K38" s="1061"/>
      <c r="L38" s="1061"/>
      <c r="M38" s="1061"/>
      <c r="N38" s="1061"/>
      <c r="O38" s="1061"/>
      <c r="P38" s="1062"/>
      <c r="Q38" s="1068"/>
      <c r="R38" s="1069"/>
      <c r="S38" s="1069"/>
      <c r="T38" s="1069"/>
      <c r="U38" s="1069"/>
      <c r="V38" s="1069"/>
      <c r="W38" s="1069"/>
      <c r="X38" s="1069"/>
      <c r="Y38" s="1069"/>
      <c r="Z38" s="1069"/>
      <c r="AA38" s="1069"/>
      <c r="AB38" s="1069"/>
      <c r="AC38" s="1069"/>
      <c r="AD38" s="1069"/>
      <c r="AE38" s="1070"/>
      <c r="AF38" s="1065"/>
      <c r="AG38" s="1066"/>
      <c r="AH38" s="1066"/>
      <c r="AI38" s="1066"/>
      <c r="AJ38" s="1067"/>
      <c r="AK38" s="1008"/>
      <c r="AL38" s="999"/>
      <c r="AM38" s="999"/>
      <c r="AN38" s="999"/>
      <c r="AO38" s="999"/>
      <c r="AP38" s="999"/>
      <c r="AQ38" s="999"/>
      <c r="AR38" s="999"/>
      <c r="AS38" s="999"/>
      <c r="AT38" s="999"/>
      <c r="AU38" s="999"/>
      <c r="AV38" s="999"/>
      <c r="AW38" s="999"/>
      <c r="AX38" s="999"/>
      <c r="AY38" s="999"/>
      <c r="AZ38" s="1071"/>
      <c r="BA38" s="1071"/>
      <c r="BB38" s="1071"/>
      <c r="BC38" s="1071"/>
      <c r="BD38" s="1071"/>
      <c r="BE38" s="1000"/>
      <c r="BF38" s="1000"/>
      <c r="BG38" s="1000"/>
      <c r="BH38" s="1000"/>
      <c r="BI38" s="1001"/>
      <c r="BJ38" s="235"/>
      <c r="BK38" s="235"/>
      <c r="BL38" s="235"/>
      <c r="BM38" s="235"/>
      <c r="BN38" s="235"/>
      <c r="BO38" s="244"/>
      <c r="BP38" s="244"/>
      <c r="BQ38" s="241">
        <v>
32</v>
      </c>
      <c r="BR38" s="242"/>
      <c r="BS38" s="1022"/>
      <c r="BT38" s="1023"/>
      <c r="BU38" s="1023"/>
      <c r="BV38" s="1023"/>
      <c r="BW38" s="1023"/>
      <c r="BX38" s="1023"/>
      <c r="BY38" s="1023"/>
      <c r="BZ38" s="1023"/>
      <c r="CA38" s="1023"/>
      <c r="CB38" s="1023"/>
      <c r="CC38" s="1023"/>
      <c r="CD38" s="1023"/>
      <c r="CE38" s="1023"/>
      <c r="CF38" s="1023"/>
      <c r="CG38" s="1044"/>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233"/>
    </row>
    <row r="39" spans="1:131" ht="26.25" customHeight="1" x14ac:dyDescent="0.2">
      <c r="A39" s="245">
        <v>
12</v>
      </c>
      <c r="B39" s="1060"/>
      <c r="C39" s="1061"/>
      <c r="D39" s="1061"/>
      <c r="E39" s="1061"/>
      <c r="F39" s="1061"/>
      <c r="G39" s="1061"/>
      <c r="H39" s="1061"/>
      <c r="I39" s="1061"/>
      <c r="J39" s="1061"/>
      <c r="K39" s="1061"/>
      <c r="L39" s="1061"/>
      <c r="M39" s="1061"/>
      <c r="N39" s="1061"/>
      <c r="O39" s="1061"/>
      <c r="P39" s="1062"/>
      <c r="Q39" s="1068"/>
      <c r="R39" s="1069"/>
      <c r="S39" s="1069"/>
      <c r="T39" s="1069"/>
      <c r="U39" s="1069"/>
      <c r="V39" s="1069"/>
      <c r="W39" s="1069"/>
      <c r="X39" s="1069"/>
      <c r="Y39" s="1069"/>
      <c r="Z39" s="1069"/>
      <c r="AA39" s="1069"/>
      <c r="AB39" s="1069"/>
      <c r="AC39" s="1069"/>
      <c r="AD39" s="1069"/>
      <c r="AE39" s="1070"/>
      <c r="AF39" s="1065"/>
      <c r="AG39" s="1066"/>
      <c r="AH39" s="1066"/>
      <c r="AI39" s="1066"/>
      <c r="AJ39" s="1067"/>
      <c r="AK39" s="1008"/>
      <c r="AL39" s="999"/>
      <c r="AM39" s="999"/>
      <c r="AN39" s="999"/>
      <c r="AO39" s="999"/>
      <c r="AP39" s="999"/>
      <c r="AQ39" s="999"/>
      <c r="AR39" s="999"/>
      <c r="AS39" s="999"/>
      <c r="AT39" s="999"/>
      <c r="AU39" s="999"/>
      <c r="AV39" s="999"/>
      <c r="AW39" s="999"/>
      <c r="AX39" s="999"/>
      <c r="AY39" s="999"/>
      <c r="AZ39" s="1071"/>
      <c r="BA39" s="1071"/>
      <c r="BB39" s="1071"/>
      <c r="BC39" s="1071"/>
      <c r="BD39" s="1071"/>
      <c r="BE39" s="1000"/>
      <c r="BF39" s="1000"/>
      <c r="BG39" s="1000"/>
      <c r="BH39" s="1000"/>
      <c r="BI39" s="1001"/>
      <c r="BJ39" s="235"/>
      <c r="BK39" s="235"/>
      <c r="BL39" s="235"/>
      <c r="BM39" s="235"/>
      <c r="BN39" s="235"/>
      <c r="BO39" s="244"/>
      <c r="BP39" s="244"/>
      <c r="BQ39" s="241">
        <v>
33</v>
      </c>
      <c r="BR39" s="242"/>
      <c r="BS39" s="1022"/>
      <c r="BT39" s="1023"/>
      <c r="BU39" s="1023"/>
      <c r="BV39" s="1023"/>
      <c r="BW39" s="1023"/>
      <c r="BX39" s="1023"/>
      <c r="BY39" s="1023"/>
      <c r="BZ39" s="1023"/>
      <c r="CA39" s="1023"/>
      <c r="CB39" s="1023"/>
      <c r="CC39" s="1023"/>
      <c r="CD39" s="1023"/>
      <c r="CE39" s="1023"/>
      <c r="CF39" s="1023"/>
      <c r="CG39" s="1044"/>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233"/>
    </row>
    <row r="40" spans="1:131" ht="26.25" customHeight="1" x14ac:dyDescent="0.2">
      <c r="A40" s="241">
        <v>
13</v>
      </c>
      <c r="B40" s="1060"/>
      <c r="C40" s="1061"/>
      <c r="D40" s="1061"/>
      <c r="E40" s="1061"/>
      <c r="F40" s="1061"/>
      <c r="G40" s="1061"/>
      <c r="H40" s="1061"/>
      <c r="I40" s="1061"/>
      <c r="J40" s="1061"/>
      <c r="K40" s="1061"/>
      <c r="L40" s="1061"/>
      <c r="M40" s="1061"/>
      <c r="N40" s="1061"/>
      <c r="O40" s="1061"/>
      <c r="P40" s="1062"/>
      <c r="Q40" s="1068"/>
      <c r="R40" s="1069"/>
      <c r="S40" s="1069"/>
      <c r="T40" s="1069"/>
      <c r="U40" s="1069"/>
      <c r="V40" s="1069"/>
      <c r="W40" s="1069"/>
      <c r="X40" s="1069"/>
      <c r="Y40" s="1069"/>
      <c r="Z40" s="1069"/>
      <c r="AA40" s="1069"/>
      <c r="AB40" s="1069"/>
      <c r="AC40" s="1069"/>
      <c r="AD40" s="1069"/>
      <c r="AE40" s="1070"/>
      <c r="AF40" s="1065"/>
      <c r="AG40" s="1066"/>
      <c r="AH40" s="1066"/>
      <c r="AI40" s="1066"/>
      <c r="AJ40" s="1067"/>
      <c r="AK40" s="1008"/>
      <c r="AL40" s="999"/>
      <c r="AM40" s="999"/>
      <c r="AN40" s="999"/>
      <c r="AO40" s="999"/>
      <c r="AP40" s="999"/>
      <c r="AQ40" s="999"/>
      <c r="AR40" s="999"/>
      <c r="AS40" s="999"/>
      <c r="AT40" s="999"/>
      <c r="AU40" s="999"/>
      <c r="AV40" s="999"/>
      <c r="AW40" s="999"/>
      <c r="AX40" s="999"/>
      <c r="AY40" s="999"/>
      <c r="AZ40" s="1071"/>
      <c r="BA40" s="1071"/>
      <c r="BB40" s="1071"/>
      <c r="BC40" s="1071"/>
      <c r="BD40" s="1071"/>
      <c r="BE40" s="1000"/>
      <c r="BF40" s="1000"/>
      <c r="BG40" s="1000"/>
      <c r="BH40" s="1000"/>
      <c r="BI40" s="1001"/>
      <c r="BJ40" s="235"/>
      <c r="BK40" s="235"/>
      <c r="BL40" s="235"/>
      <c r="BM40" s="235"/>
      <c r="BN40" s="235"/>
      <c r="BO40" s="244"/>
      <c r="BP40" s="244"/>
      <c r="BQ40" s="241">
        <v>
34</v>
      </c>
      <c r="BR40" s="242"/>
      <c r="BS40" s="1022"/>
      <c r="BT40" s="1023"/>
      <c r="BU40" s="1023"/>
      <c r="BV40" s="1023"/>
      <c r="BW40" s="1023"/>
      <c r="BX40" s="1023"/>
      <c r="BY40" s="1023"/>
      <c r="BZ40" s="1023"/>
      <c r="CA40" s="1023"/>
      <c r="CB40" s="1023"/>
      <c r="CC40" s="1023"/>
      <c r="CD40" s="1023"/>
      <c r="CE40" s="1023"/>
      <c r="CF40" s="1023"/>
      <c r="CG40" s="1044"/>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233"/>
    </row>
    <row r="41" spans="1:131" ht="26.25" customHeight="1" x14ac:dyDescent="0.2">
      <c r="A41" s="241">
        <v>
14</v>
      </c>
      <c r="B41" s="1060"/>
      <c r="C41" s="1061"/>
      <c r="D41" s="1061"/>
      <c r="E41" s="1061"/>
      <c r="F41" s="1061"/>
      <c r="G41" s="1061"/>
      <c r="H41" s="1061"/>
      <c r="I41" s="1061"/>
      <c r="J41" s="1061"/>
      <c r="K41" s="1061"/>
      <c r="L41" s="1061"/>
      <c r="M41" s="1061"/>
      <c r="N41" s="1061"/>
      <c r="O41" s="1061"/>
      <c r="P41" s="1062"/>
      <c r="Q41" s="1068"/>
      <c r="R41" s="1069"/>
      <c r="S41" s="1069"/>
      <c r="T41" s="1069"/>
      <c r="U41" s="1069"/>
      <c r="V41" s="1069"/>
      <c r="W41" s="1069"/>
      <c r="X41" s="1069"/>
      <c r="Y41" s="1069"/>
      <c r="Z41" s="1069"/>
      <c r="AA41" s="1069"/>
      <c r="AB41" s="1069"/>
      <c r="AC41" s="1069"/>
      <c r="AD41" s="1069"/>
      <c r="AE41" s="1070"/>
      <c r="AF41" s="1065"/>
      <c r="AG41" s="1066"/>
      <c r="AH41" s="1066"/>
      <c r="AI41" s="1066"/>
      <c r="AJ41" s="1067"/>
      <c r="AK41" s="1008"/>
      <c r="AL41" s="999"/>
      <c r="AM41" s="999"/>
      <c r="AN41" s="999"/>
      <c r="AO41" s="999"/>
      <c r="AP41" s="999"/>
      <c r="AQ41" s="999"/>
      <c r="AR41" s="999"/>
      <c r="AS41" s="999"/>
      <c r="AT41" s="999"/>
      <c r="AU41" s="999"/>
      <c r="AV41" s="999"/>
      <c r="AW41" s="999"/>
      <c r="AX41" s="999"/>
      <c r="AY41" s="999"/>
      <c r="AZ41" s="1071"/>
      <c r="BA41" s="1071"/>
      <c r="BB41" s="1071"/>
      <c r="BC41" s="1071"/>
      <c r="BD41" s="1071"/>
      <c r="BE41" s="1000"/>
      <c r="BF41" s="1000"/>
      <c r="BG41" s="1000"/>
      <c r="BH41" s="1000"/>
      <c r="BI41" s="1001"/>
      <c r="BJ41" s="235"/>
      <c r="BK41" s="235"/>
      <c r="BL41" s="235"/>
      <c r="BM41" s="235"/>
      <c r="BN41" s="235"/>
      <c r="BO41" s="244"/>
      <c r="BP41" s="244"/>
      <c r="BQ41" s="241">
        <v>
35</v>
      </c>
      <c r="BR41" s="242"/>
      <c r="BS41" s="1022"/>
      <c r="BT41" s="1023"/>
      <c r="BU41" s="1023"/>
      <c r="BV41" s="1023"/>
      <c r="BW41" s="1023"/>
      <c r="BX41" s="1023"/>
      <c r="BY41" s="1023"/>
      <c r="BZ41" s="1023"/>
      <c r="CA41" s="1023"/>
      <c r="CB41" s="1023"/>
      <c r="CC41" s="1023"/>
      <c r="CD41" s="1023"/>
      <c r="CE41" s="1023"/>
      <c r="CF41" s="1023"/>
      <c r="CG41" s="1044"/>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233"/>
    </row>
    <row r="42" spans="1:131" ht="26.25" customHeight="1" x14ac:dyDescent="0.2">
      <c r="A42" s="241">
        <v>
15</v>
      </c>
      <c r="B42" s="1060"/>
      <c r="C42" s="1061"/>
      <c r="D42" s="1061"/>
      <c r="E42" s="1061"/>
      <c r="F42" s="1061"/>
      <c r="G42" s="1061"/>
      <c r="H42" s="1061"/>
      <c r="I42" s="1061"/>
      <c r="J42" s="1061"/>
      <c r="K42" s="1061"/>
      <c r="L42" s="1061"/>
      <c r="M42" s="1061"/>
      <c r="N42" s="1061"/>
      <c r="O42" s="1061"/>
      <c r="P42" s="1062"/>
      <c r="Q42" s="1068"/>
      <c r="R42" s="1069"/>
      <c r="S42" s="1069"/>
      <c r="T42" s="1069"/>
      <c r="U42" s="1069"/>
      <c r="V42" s="1069"/>
      <c r="W42" s="1069"/>
      <c r="X42" s="1069"/>
      <c r="Y42" s="1069"/>
      <c r="Z42" s="1069"/>
      <c r="AA42" s="1069"/>
      <c r="AB42" s="1069"/>
      <c r="AC42" s="1069"/>
      <c r="AD42" s="1069"/>
      <c r="AE42" s="1070"/>
      <c r="AF42" s="1065"/>
      <c r="AG42" s="1066"/>
      <c r="AH42" s="1066"/>
      <c r="AI42" s="1066"/>
      <c r="AJ42" s="1067"/>
      <c r="AK42" s="1008"/>
      <c r="AL42" s="999"/>
      <c r="AM42" s="999"/>
      <c r="AN42" s="999"/>
      <c r="AO42" s="999"/>
      <c r="AP42" s="999"/>
      <c r="AQ42" s="999"/>
      <c r="AR42" s="999"/>
      <c r="AS42" s="999"/>
      <c r="AT42" s="999"/>
      <c r="AU42" s="999"/>
      <c r="AV42" s="999"/>
      <c r="AW42" s="999"/>
      <c r="AX42" s="999"/>
      <c r="AY42" s="999"/>
      <c r="AZ42" s="1071"/>
      <c r="BA42" s="1071"/>
      <c r="BB42" s="1071"/>
      <c r="BC42" s="1071"/>
      <c r="BD42" s="1071"/>
      <c r="BE42" s="1000"/>
      <c r="BF42" s="1000"/>
      <c r="BG42" s="1000"/>
      <c r="BH42" s="1000"/>
      <c r="BI42" s="1001"/>
      <c r="BJ42" s="235"/>
      <c r="BK42" s="235"/>
      <c r="BL42" s="235"/>
      <c r="BM42" s="235"/>
      <c r="BN42" s="235"/>
      <c r="BO42" s="244"/>
      <c r="BP42" s="244"/>
      <c r="BQ42" s="241">
        <v>
36</v>
      </c>
      <c r="BR42" s="242"/>
      <c r="BS42" s="1022"/>
      <c r="BT42" s="1023"/>
      <c r="BU42" s="1023"/>
      <c r="BV42" s="1023"/>
      <c r="BW42" s="1023"/>
      <c r="BX42" s="1023"/>
      <c r="BY42" s="1023"/>
      <c r="BZ42" s="1023"/>
      <c r="CA42" s="1023"/>
      <c r="CB42" s="1023"/>
      <c r="CC42" s="1023"/>
      <c r="CD42" s="1023"/>
      <c r="CE42" s="1023"/>
      <c r="CF42" s="1023"/>
      <c r="CG42" s="1044"/>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233"/>
    </row>
    <row r="43" spans="1:131" ht="26.25" customHeight="1" x14ac:dyDescent="0.2">
      <c r="A43" s="241">
        <v>
16</v>
      </c>
      <c r="B43" s="1060"/>
      <c r="C43" s="1061"/>
      <c r="D43" s="1061"/>
      <c r="E43" s="1061"/>
      <c r="F43" s="1061"/>
      <c r="G43" s="1061"/>
      <c r="H43" s="1061"/>
      <c r="I43" s="1061"/>
      <c r="J43" s="1061"/>
      <c r="K43" s="1061"/>
      <c r="L43" s="1061"/>
      <c r="M43" s="1061"/>
      <c r="N43" s="1061"/>
      <c r="O43" s="1061"/>
      <c r="P43" s="1062"/>
      <c r="Q43" s="1068"/>
      <c r="R43" s="1069"/>
      <c r="S43" s="1069"/>
      <c r="T43" s="1069"/>
      <c r="U43" s="1069"/>
      <c r="V43" s="1069"/>
      <c r="W43" s="1069"/>
      <c r="X43" s="1069"/>
      <c r="Y43" s="1069"/>
      <c r="Z43" s="1069"/>
      <c r="AA43" s="1069"/>
      <c r="AB43" s="1069"/>
      <c r="AC43" s="1069"/>
      <c r="AD43" s="1069"/>
      <c r="AE43" s="1070"/>
      <c r="AF43" s="1065"/>
      <c r="AG43" s="1066"/>
      <c r="AH43" s="1066"/>
      <c r="AI43" s="1066"/>
      <c r="AJ43" s="1067"/>
      <c r="AK43" s="1008"/>
      <c r="AL43" s="999"/>
      <c r="AM43" s="999"/>
      <c r="AN43" s="999"/>
      <c r="AO43" s="999"/>
      <c r="AP43" s="999"/>
      <c r="AQ43" s="999"/>
      <c r="AR43" s="999"/>
      <c r="AS43" s="999"/>
      <c r="AT43" s="999"/>
      <c r="AU43" s="999"/>
      <c r="AV43" s="999"/>
      <c r="AW43" s="999"/>
      <c r="AX43" s="999"/>
      <c r="AY43" s="999"/>
      <c r="AZ43" s="1071"/>
      <c r="BA43" s="1071"/>
      <c r="BB43" s="1071"/>
      <c r="BC43" s="1071"/>
      <c r="BD43" s="1071"/>
      <c r="BE43" s="1000"/>
      <c r="BF43" s="1000"/>
      <c r="BG43" s="1000"/>
      <c r="BH43" s="1000"/>
      <c r="BI43" s="1001"/>
      <c r="BJ43" s="235"/>
      <c r="BK43" s="235"/>
      <c r="BL43" s="235"/>
      <c r="BM43" s="235"/>
      <c r="BN43" s="235"/>
      <c r="BO43" s="244"/>
      <c r="BP43" s="244"/>
      <c r="BQ43" s="241">
        <v>
37</v>
      </c>
      <c r="BR43" s="242"/>
      <c r="BS43" s="1022"/>
      <c r="BT43" s="1023"/>
      <c r="BU43" s="1023"/>
      <c r="BV43" s="1023"/>
      <c r="BW43" s="1023"/>
      <c r="BX43" s="1023"/>
      <c r="BY43" s="1023"/>
      <c r="BZ43" s="1023"/>
      <c r="CA43" s="1023"/>
      <c r="CB43" s="1023"/>
      <c r="CC43" s="1023"/>
      <c r="CD43" s="1023"/>
      <c r="CE43" s="1023"/>
      <c r="CF43" s="1023"/>
      <c r="CG43" s="1044"/>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233"/>
    </row>
    <row r="44" spans="1:131" ht="26.25" customHeight="1" x14ac:dyDescent="0.2">
      <c r="A44" s="241">
        <v>
17</v>
      </c>
      <c r="B44" s="1060"/>
      <c r="C44" s="1061"/>
      <c r="D44" s="1061"/>
      <c r="E44" s="1061"/>
      <c r="F44" s="1061"/>
      <c r="G44" s="1061"/>
      <c r="H44" s="1061"/>
      <c r="I44" s="1061"/>
      <c r="J44" s="1061"/>
      <c r="K44" s="1061"/>
      <c r="L44" s="1061"/>
      <c r="M44" s="1061"/>
      <c r="N44" s="1061"/>
      <c r="O44" s="1061"/>
      <c r="P44" s="1062"/>
      <c r="Q44" s="1068"/>
      <c r="R44" s="1069"/>
      <c r="S44" s="1069"/>
      <c r="T44" s="1069"/>
      <c r="U44" s="1069"/>
      <c r="V44" s="1069"/>
      <c r="W44" s="1069"/>
      <c r="X44" s="1069"/>
      <c r="Y44" s="1069"/>
      <c r="Z44" s="1069"/>
      <c r="AA44" s="1069"/>
      <c r="AB44" s="1069"/>
      <c r="AC44" s="1069"/>
      <c r="AD44" s="1069"/>
      <c r="AE44" s="1070"/>
      <c r="AF44" s="1065"/>
      <c r="AG44" s="1066"/>
      <c r="AH44" s="1066"/>
      <c r="AI44" s="1066"/>
      <c r="AJ44" s="1067"/>
      <c r="AK44" s="1008"/>
      <c r="AL44" s="999"/>
      <c r="AM44" s="999"/>
      <c r="AN44" s="999"/>
      <c r="AO44" s="999"/>
      <c r="AP44" s="999"/>
      <c r="AQ44" s="999"/>
      <c r="AR44" s="999"/>
      <c r="AS44" s="999"/>
      <c r="AT44" s="999"/>
      <c r="AU44" s="999"/>
      <c r="AV44" s="999"/>
      <c r="AW44" s="999"/>
      <c r="AX44" s="999"/>
      <c r="AY44" s="999"/>
      <c r="AZ44" s="1071"/>
      <c r="BA44" s="1071"/>
      <c r="BB44" s="1071"/>
      <c r="BC44" s="1071"/>
      <c r="BD44" s="1071"/>
      <c r="BE44" s="1000"/>
      <c r="BF44" s="1000"/>
      <c r="BG44" s="1000"/>
      <c r="BH44" s="1000"/>
      <c r="BI44" s="1001"/>
      <c r="BJ44" s="235"/>
      <c r="BK44" s="235"/>
      <c r="BL44" s="235"/>
      <c r="BM44" s="235"/>
      <c r="BN44" s="235"/>
      <c r="BO44" s="244"/>
      <c r="BP44" s="244"/>
      <c r="BQ44" s="241">
        <v>
38</v>
      </c>
      <c r="BR44" s="242"/>
      <c r="BS44" s="1022"/>
      <c r="BT44" s="1023"/>
      <c r="BU44" s="1023"/>
      <c r="BV44" s="1023"/>
      <c r="BW44" s="1023"/>
      <c r="BX44" s="1023"/>
      <c r="BY44" s="1023"/>
      <c r="BZ44" s="1023"/>
      <c r="CA44" s="1023"/>
      <c r="CB44" s="1023"/>
      <c r="CC44" s="1023"/>
      <c r="CD44" s="1023"/>
      <c r="CE44" s="1023"/>
      <c r="CF44" s="1023"/>
      <c r="CG44" s="1044"/>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233"/>
    </row>
    <row r="45" spans="1:131" ht="26.25" customHeight="1" x14ac:dyDescent="0.2">
      <c r="A45" s="241">
        <v>
18</v>
      </c>
      <c r="B45" s="1060"/>
      <c r="C45" s="1061"/>
      <c r="D45" s="1061"/>
      <c r="E45" s="1061"/>
      <c r="F45" s="1061"/>
      <c r="G45" s="1061"/>
      <c r="H45" s="1061"/>
      <c r="I45" s="1061"/>
      <c r="J45" s="1061"/>
      <c r="K45" s="1061"/>
      <c r="L45" s="1061"/>
      <c r="M45" s="1061"/>
      <c r="N45" s="1061"/>
      <c r="O45" s="1061"/>
      <c r="P45" s="1062"/>
      <c r="Q45" s="1068"/>
      <c r="R45" s="1069"/>
      <c r="S45" s="1069"/>
      <c r="T45" s="1069"/>
      <c r="U45" s="1069"/>
      <c r="V45" s="1069"/>
      <c r="W45" s="1069"/>
      <c r="X45" s="1069"/>
      <c r="Y45" s="1069"/>
      <c r="Z45" s="1069"/>
      <c r="AA45" s="1069"/>
      <c r="AB45" s="1069"/>
      <c r="AC45" s="1069"/>
      <c r="AD45" s="1069"/>
      <c r="AE45" s="1070"/>
      <c r="AF45" s="1065"/>
      <c r="AG45" s="1066"/>
      <c r="AH45" s="1066"/>
      <c r="AI45" s="1066"/>
      <c r="AJ45" s="1067"/>
      <c r="AK45" s="1008"/>
      <c r="AL45" s="999"/>
      <c r="AM45" s="999"/>
      <c r="AN45" s="999"/>
      <c r="AO45" s="999"/>
      <c r="AP45" s="999"/>
      <c r="AQ45" s="999"/>
      <c r="AR45" s="999"/>
      <c r="AS45" s="999"/>
      <c r="AT45" s="999"/>
      <c r="AU45" s="999"/>
      <c r="AV45" s="999"/>
      <c r="AW45" s="999"/>
      <c r="AX45" s="999"/>
      <c r="AY45" s="999"/>
      <c r="AZ45" s="1071"/>
      <c r="BA45" s="1071"/>
      <c r="BB45" s="1071"/>
      <c r="BC45" s="1071"/>
      <c r="BD45" s="1071"/>
      <c r="BE45" s="1000"/>
      <c r="BF45" s="1000"/>
      <c r="BG45" s="1000"/>
      <c r="BH45" s="1000"/>
      <c r="BI45" s="1001"/>
      <c r="BJ45" s="235"/>
      <c r="BK45" s="235"/>
      <c r="BL45" s="235"/>
      <c r="BM45" s="235"/>
      <c r="BN45" s="235"/>
      <c r="BO45" s="244"/>
      <c r="BP45" s="244"/>
      <c r="BQ45" s="241">
        <v>
39</v>
      </c>
      <c r="BR45" s="242"/>
      <c r="BS45" s="1022"/>
      <c r="BT45" s="1023"/>
      <c r="BU45" s="1023"/>
      <c r="BV45" s="1023"/>
      <c r="BW45" s="1023"/>
      <c r="BX45" s="1023"/>
      <c r="BY45" s="1023"/>
      <c r="BZ45" s="1023"/>
      <c r="CA45" s="1023"/>
      <c r="CB45" s="1023"/>
      <c r="CC45" s="1023"/>
      <c r="CD45" s="1023"/>
      <c r="CE45" s="1023"/>
      <c r="CF45" s="1023"/>
      <c r="CG45" s="1044"/>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233"/>
    </row>
    <row r="46" spans="1:131" ht="26.25" customHeight="1" x14ac:dyDescent="0.2">
      <c r="A46" s="241">
        <v>
19</v>
      </c>
      <c r="B46" s="1060"/>
      <c r="C46" s="1061"/>
      <c r="D46" s="1061"/>
      <c r="E46" s="1061"/>
      <c r="F46" s="1061"/>
      <c r="G46" s="1061"/>
      <c r="H46" s="1061"/>
      <c r="I46" s="1061"/>
      <c r="J46" s="1061"/>
      <c r="K46" s="1061"/>
      <c r="L46" s="1061"/>
      <c r="M46" s="1061"/>
      <c r="N46" s="1061"/>
      <c r="O46" s="1061"/>
      <c r="P46" s="1062"/>
      <c r="Q46" s="1068"/>
      <c r="R46" s="1069"/>
      <c r="S46" s="1069"/>
      <c r="T46" s="1069"/>
      <c r="U46" s="1069"/>
      <c r="V46" s="1069"/>
      <c r="W46" s="1069"/>
      <c r="X46" s="1069"/>
      <c r="Y46" s="1069"/>
      <c r="Z46" s="1069"/>
      <c r="AA46" s="1069"/>
      <c r="AB46" s="1069"/>
      <c r="AC46" s="1069"/>
      <c r="AD46" s="1069"/>
      <c r="AE46" s="1070"/>
      <c r="AF46" s="1065"/>
      <c r="AG46" s="1066"/>
      <c r="AH46" s="1066"/>
      <c r="AI46" s="1066"/>
      <c r="AJ46" s="1067"/>
      <c r="AK46" s="1008"/>
      <c r="AL46" s="999"/>
      <c r="AM46" s="999"/>
      <c r="AN46" s="999"/>
      <c r="AO46" s="999"/>
      <c r="AP46" s="999"/>
      <c r="AQ46" s="999"/>
      <c r="AR46" s="999"/>
      <c r="AS46" s="999"/>
      <c r="AT46" s="999"/>
      <c r="AU46" s="999"/>
      <c r="AV46" s="999"/>
      <c r="AW46" s="999"/>
      <c r="AX46" s="999"/>
      <c r="AY46" s="999"/>
      <c r="AZ46" s="1071"/>
      <c r="BA46" s="1071"/>
      <c r="BB46" s="1071"/>
      <c r="BC46" s="1071"/>
      <c r="BD46" s="1071"/>
      <c r="BE46" s="1000"/>
      <c r="BF46" s="1000"/>
      <c r="BG46" s="1000"/>
      <c r="BH46" s="1000"/>
      <c r="BI46" s="1001"/>
      <c r="BJ46" s="235"/>
      <c r="BK46" s="235"/>
      <c r="BL46" s="235"/>
      <c r="BM46" s="235"/>
      <c r="BN46" s="235"/>
      <c r="BO46" s="244"/>
      <c r="BP46" s="244"/>
      <c r="BQ46" s="241">
        <v>
40</v>
      </c>
      <c r="BR46" s="242"/>
      <c r="BS46" s="1022"/>
      <c r="BT46" s="1023"/>
      <c r="BU46" s="1023"/>
      <c r="BV46" s="1023"/>
      <c r="BW46" s="1023"/>
      <c r="BX46" s="1023"/>
      <c r="BY46" s="1023"/>
      <c r="BZ46" s="1023"/>
      <c r="CA46" s="1023"/>
      <c r="CB46" s="1023"/>
      <c r="CC46" s="1023"/>
      <c r="CD46" s="1023"/>
      <c r="CE46" s="1023"/>
      <c r="CF46" s="1023"/>
      <c r="CG46" s="1044"/>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233"/>
    </row>
    <row r="47" spans="1:131" ht="26.25" customHeight="1" x14ac:dyDescent="0.2">
      <c r="A47" s="241">
        <v>
20</v>
      </c>
      <c r="B47" s="1060"/>
      <c r="C47" s="1061"/>
      <c r="D47" s="1061"/>
      <c r="E47" s="1061"/>
      <c r="F47" s="1061"/>
      <c r="G47" s="1061"/>
      <c r="H47" s="1061"/>
      <c r="I47" s="1061"/>
      <c r="J47" s="1061"/>
      <c r="K47" s="1061"/>
      <c r="L47" s="1061"/>
      <c r="M47" s="1061"/>
      <c r="N47" s="1061"/>
      <c r="O47" s="1061"/>
      <c r="P47" s="1062"/>
      <c r="Q47" s="1068"/>
      <c r="R47" s="1069"/>
      <c r="S47" s="1069"/>
      <c r="T47" s="1069"/>
      <c r="U47" s="1069"/>
      <c r="V47" s="1069"/>
      <c r="W47" s="1069"/>
      <c r="X47" s="1069"/>
      <c r="Y47" s="1069"/>
      <c r="Z47" s="1069"/>
      <c r="AA47" s="1069"/>
      <c r="AB47" s="1069"/>
      <c r="AC47" s="1069"/>
      <c r="AD47" s="1069"/>
      <c r="AE47" s="1070"/>
      <c r="AF47" s="1065"/>
      <c r="AG47" s="1066"/>
      <c r="AH47" s="1066"/>
      <c r="AI47" s="1066"/>
      <c r="AJ47" s="1067"/>
      <c r="AK47" s="1008"/>
      <c r="AL47" s="999"/>
      <c r="AM47" s="999"/>
      <c r="AN47" s="999"/>
      <c r="AO47" s="999"/>
      <c r="AP47" s="999"/>
      <c r="AQ47" s="999"/>
      <c r="AR47" s="999"/>
      <c r="AS47" s="999"/>
      <c r="AT47" s="999"/>
      <c r="AU47" s="999"/>
      <c r="AV47" s="999"/>
      <c r="AW47" s="999"/>
      <c r="AX47" s="999"/>
      <c r="AY47" s="999"/>
      <c r="AZ47" s="1071"/>
      <c r="BA47" s="1071"/>
      <c r="BB47" s="1071"/>
      <c r="BC47" s="1071"/>
      <c r="BD47" s="1071"/>
      <c r="BE47" s="1000"/>
      <c r="BF47" s="1000"/>
      <c r="BG47" s="1000"/>
      <c r="BH47" s="1000"/>
      <c r="BI47" s="1001"/>
      <c r="BJ47" s="235"/>
      <c r="BK47" s="235"/>
      <c r="BL47" s="235"/>
      <c r="BM47" s="235"/>
      <c r="BN47" s="235"/>
      <c r="BO47" s="244"/>
      <c r="BP47" s="244"/>
      <c r="BQ47" s="241">
        <v>
41</v>
      </c>
      <c r="BR47" s="242"/>
      <c r="BS47" s="1022"/>
      <c r="BT47" s="1023"/>
      <c r="BU47" s="1023"/>
      <c r="BV47" s="1023"/>
      <c r="BW47" s="1023"/>
      <c r="BX47" s="1023"/>
      <c r="BY47" s="1023"/>
      <c r="BZ47" s="1023"/>
      <c r="CA47" s="1023"/>
      <c r="CB47" s="1023"/>
      <c r="CC47" s="1023"/>
      <c r="CD47" s="1023"/>
      <c r="CE47" s="1023"/>
      <c r="CF47" s="1023"/>
      <c r="CG47" s="1044"/>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233"/>
    </row>
    <row r="48" spans="1:131" ht="26.25" customHeight="1" x14ac:dyDescent="0.2">
      <c r="A48" s="241">
        <v>
21</v>
      </c>
      <c r="B48" s="1060"/>
      <c r="C48" s="1061"/>
      <c r="D48" s="1061"/>
      <c r="E48" s="1061"/>
      <c r="F48" s="1061"/>
      <c r="G48" s="1061"/>
      <c r="H48" s="1061"/>
      <c r="I48" s="1061"/>
      <c r="J48" s="1061"/>
      <c r="K48" s="1061"/>
      <c r="L48" s="1061"/>
      <c r="M48" s="1061"/>
      <c r="N48" s="1061"/>
      <c r="O48" s="1061"/>
      <c r="P48" s="1062"/>
      <c r="Q48" s="1068"/>
      <c r="R48" s="1069"/>
      <c r="S48" s="1069"/>
      <c r="T48" s="1069"/>
      <c r="U48" s="1069"/>
      <c r="V48" s="1069"/>
      <c r="W48" s="1069"/>
      <c r="X48" s="1069"/>
      <c r="Y48" s="1069"/>
      <c r="Z48" s="1069"/>
      <c r="AA48" s="1069"/>
      <c r="AB48" s="1069"/>
      <c r="AC48" s="1069"/>
      <c r="AD48" s="1069"/>
      <c r="AE48" s="1070"/>
      <c r="AF48" s="1065"/>
      <c r="AG48" s="1066"/>
      <c r="AH48" s="1066"/>
      <c r="AI48" s="1066"/>
      <c r="AJ48" s="1067"/>
      <c r="AK48" s="1008"/>
      <c r="AL48" s="999"/>
      <c r="AM48" s="999"/>
      <c r="AN48" s="999"/>
      <c r="AO48" s="999"/>
      <c r="AP48" s="999"/>
      <c r="AQ48" s="999"/>
      <c r="AR48" s="999"/>
      <c r="AS48" s="999"/>
      <c r="AT48" s="999"/>
      <c r="AU48" s="999"/>
      <c r="AV48" s="999"/>
      <c r="AW48" s="999"/>
      <c r="AX48" s="999"/>
      <c r="AY48" s="999"/>
      <c r="AZ48" s="1071"/>
      <c r="BA48" s="1071"/>
      <c r="BB48" s="1071"/>
      <c r="BC48" s="1071"/>
      <c r="BD48" s="1071"/>
      <c r="BE48" s="1000"/>
      <c r="BF48" s="1000"/>
      <c r="BG48" s="1000"/>
      <c r="BH48" s="1000"/>
      <c r="BI48" s="1001"/>
      <c r="BJ48" s="235"/>
      <c r="BK48" s="235"/>
      <c r="BL48" s="235"/>
      <c r="BM48" s="235"/>
      <c r="BN48" s="235"/>
      <c r="BO48" s="244"/>
      <c r="BP48" s="244"/>
      <c r="BQ48" s="241">
        <v>
42</v>
      </c>
      <c r="BR48" s="242"/>
      <c r="BS48" s="1022"/>
      <c r="BT48" s="1023"/>
      <c r="BU48" s="1023"/>
      <c r="BV48" s="1023"/>
      <c r="BW48" s="1023"/>
      <c r="BX48" s="1023"/>
      <c r="BY48" s="1023"/>
      <c r="BZ48" s="1023"/>
      <c r="CA48" s="1023"/>
      <c r="CB48" s="1023"/>
      <c r="CC48" s="1023"/>
      <c r="CD48" s="1023"/>
      <c r="CE48" s="1023"/>
      <c r="CF48" s="1023"/>
      <c r="CG48" s="1044"/>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233"/>
    </row>
    <row r="49" spans="1:131" ht="26.25" customHeight="1" x14ac:dyDescent="0.2">
      <c r="A49" s="241">
        <v>
22</v>
      </c>
      <c r="B49" s="1060"/>
      <c r="C49" s="1061"/>
      <c r="D49" s="1061"/>
      <c r="E49" s="1061"/>
      <c r="F49" s="1061"/>
      <c r="G49" s="1061"/>
      <c r="H49" s="1061"/>
      <c r="I49" s="1061"/>
      <c r="J49" s="1061"/>
      <c r="K49" s="1061"/>
      <c r="L49" s="1061"/>
      <c r="M49" s="1061"/>
      <c r="N49" s="1061"/>
      <c r="O49" s="1061"/>
      <c r="P49" s="1062"/>
      <c r="Q49" s="1068"/>
      <c r="R49" s="1069"/>
      <c r="S49" s="1069"/>
      <c r="T49" s="1069"/>
      <c r="U49" s="1069"/>
      <c r="V49" s="1069"/>
      <c r="W49" s="1069"/>
      <c r="X49" s="1069"/>
      <c r="Y49" s="1069"/>
      <c r="Z49" s="1069"/>
      <c r="AA49" s="1069"/>
      <c r="AB49" s="1069"/>
      <c r="AC49" s="1069"/>
      <c r="AD49" s="1069"/>
      <c r="AE49" s="1070"/>
      <c r="AF49" s="1065"/>
      <c r="AG49" s="1066"/>
      <c r="AH49" s="1066"/>
      <c r="AI49" s="1066"/>
      <c r="AJ49" s="1067"/>
      <c r="AK49" s="1008"/>
      <c r="AL49" s="999"/>
      <c r="AM49" s="999"/>
      <c r="AN49" s="999"/>
      <c r="AO49" s="999"/>
      <c r="AP49" s="999"/>
      <c r="AQ49" s="999"/>
      <c r="AR49" s="999"/>
      <c r="AS49" s="999"/>
      <c r="AT49" s="999"/>
      <c r="AU49" s="999"/>
      <c r="AV49" s="999"/>
      <c r="AW49" s="999"/>
      <c r="AX49" s="999"/>
      <c r="AY49" s="999"/>
      <c r="AZ49" s="1071"/>
      <c r="BA49" s="1071"/>
      <c r="BB49" s="1071"/>
      <c r="BC49" s="1071"/>
      <c r="BD49" s="1071"/>
      <c r="BE49" s="1000"/>
      <c r="BF49" s="1000"/>
      <c r="BG49" s="1000"/>
      <c r="BH49" s="1000"/>
      <c r="BI49" s="1001"/>
      <c r="BJ49" s="235"/>
      <c r="BK49" s="235"/>
      <c r="BL49" s="235"/>
      <c r="BM49" s="235"/>
      <c r="BN49" s="235"/>
      <c r="BO49" s="244"/>
      <c r="BP49" s="244"/>
      <c r="BQ49" s="241">
        <v>
43</v>
      </c>
      <c r="BR49" s="242"/>
      <c r="BS49" s="1022"/>
      <c r="BT49" s="1023"/>
      <c r="BU49" s="1023"/>
      <c r="BV49" s="1023"/>
      <c r="BW49" s="1023"/>
      <c r="BX49" s="1023"/>
      <c r="BY49" s="1023"/>
      <c r="BZ49" s="1023"/>
      <c r="CA49" s="1023"/>
      <c r="CB49" s="1023"/>
      <c r="CC49" s="1023"/>
      <c r="CD49" s="1023"/>
      <c r="CE49" s="1023"/>
      <c r="CF49" s="1023"/>
      <c r="CG49" s="1044"/>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233"/>
    </row>
    <row r="50" spans="1:131" ht="26.25" customHeight="1" x14ac:dyDescent="0.2">
      <c r="A50" s="241">
        <v>
23</v>
      </c>
      <c r="B50" s="1060"/>
      <c r="C50" s="1061"/>
      <c r="D50" s="1061"/>
      <c r="E50" s="1061"/>
      <c r="F50" s="1061"/>
      <c r="G50" s="1061"/>
      <c r="H50" s="1061"/>
      <c r="I50" s="1061"/>
      <c r="J50" s="1061"/>
      <c r="K50" s="1061"/>
      <c r="L50" s="1061"/>
      <c r="M50" s="1061"/>
      <c r="N50" s="1061"/>
      <c r="O50" s="1061"/>
      <c r="P50" s="1062"/>
      <c r="Q50" s="1063"/>
      <c r="R50" s="1055"/>
      <c r="S50" s="1055"/>
      <c r="T50" s="1055"/>
      <c r="U50" s="1055"/>
      <c r="V50" s="1055"/>
      <c r="W50" s="1055"/>
      <c r="X50" s="1055"/>
      <c r="Y50" s="1055"/>
      <c r="Z50" s="1055"/>
      <c r="AA50" s="1055"/>
      <c r="AB50" s="1055"/>
      <c r="AC50" s="1055"/>
      <c r="AD50" s="1055"/>
      <c r="AE50" s="1064"/>
      <c r="AF50" s="1065"/>
      <c r="AG50" s="1066"/>
      <c r="AH50" s="1066"/>
      <c r="AI50" s="1066"/>
      <c r="AJ50" s="1067"/>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00"/>
      <c r="BF50" s="1000"/>
      <c r="BG50" s="1000"/>
      <c r="BH50" s="1000"/>
      <c r="BI50" s="1001"/>
      <c r="BJ50" s="235"/>
      <c r="BK50" s="235"/>
      <c r="BL50" s="235"/>
      <c r="BM50" s="235"/>
      <c r="BN50" s="235"/>
      <c r="BO50" s="244"/>
      <c r="BP50" s="244"/>
      <c r="BQ50" s="241">
        <v>
44</v>
      </c>
      <c r="BR50" s="242"/>
      <c r="BS50" s="1022"/>
      <c r="BT50" s="1023"/>
      <c r="BU50" s="1023"/>
      <c r="BV50" s="1023"/>
      <c r="BW50" s="1023"/>
      <c r="BX50" s="1023"/>
      <c r="BY50" s="1023"/>
      <c r="BZ50" s="1023"/>
      <c r="CA50" s="1023"/>
      <c r="CB50" s="1023"/>
      <c r="CC50" s="1023"/>
      <c r="CD50" s="1023"/>
      <c r="CE50" s="1023"/>
      <c r="CF50" s="1023"/>
      <c r="CG50" s="1044"/>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233"/>
    </row>
    <row r="51" spans="1:131" ht="26.25" customHeight="1" x14ac:dyDescent="0.2">
      <c r="A51" s="241">
        <v>
24</v>
      </c>
      <c r="B51" s="1060"/>
      <c r="C51" s="1061"/>
      <c r="D51" s="1061"/>
      <c r="E51" s="1061"/>
      <c r="F51" s="1061"/>
      <c r="G51" s="1061"/>
      <c r="H51" s="1061"/>
      <c r="I51" s="1061"/>
      <c r="J51" s="1061"/>
      <c r="K51" s="1061"/>
      <c r="L51" s="1061"/>
      <c r="M51" s="1061"/>
      <c r="N51" s="1061"/>
      <c r="O51" s="1061"/>
      <c r="P51" s="1062"/>
      <c r="Q51" s="1063"/>
      <c r="R51" s="1055"/>
      <c r="S51" s="1055"/>
      <c r="T51" s="1055"/>
      <c r="U51" s="1055"/>
      <c r="V51" s="1055"/>
      <c r="W51" s="1055"/>
      <c r="X51" s="1055"/>
      <c r="Y51" s="1055"/>
      <c r="Z51" s="1055"/>
      <c r="AA51" s="1055"/>
      <c r="AB51" s="1055"/>
      <c r="AC51" s="1055"/>
      <c r="AD51" s="1055"/>
      <c r="AE51" s="1064"/>
      <c r="AF51" s="1065"/>
      <c r="AG51" s="1066"/>
      <c r="AH51" s="1066"/>
      <c r="AI51" s="1066"/>
      <c r="AJ51" s="1067"/>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00"/>
      <c r="BF51" s="1000"/>
      <c r="BG51" s="1000"/>
      <c r="BH51" s="1000"/>
      <c r="BI51" s="1001"/>
      <c r="BJ51" s="235"/>
      <c r="BK51" s="235"/>
      <c r="BL51" s="235"/>
      <c r="BM51" s="235"/>
      <c r="BN51" s="235"/>
      <c r="BO51" s="244"/>
      <c r="BP51" s="244"/>
      <c r="BQ51" s="241">
        <v>
45</v>
      </c>
      <c r="BR51" s="242"/>
      <c r="BS51" s="1022"/>
      <c r="BT51" s="1023"/>
      <c r="BU51" s="1023"/>
      <c r="BV51" s="1023"/>
      <c r="BW51" s="1023"/>
      <c r="BX51" s="1023"/>
      <c r="BY51" s="1023"/>
      <c r="BZ51" s="1023"/>
      <c r="CA51" s="1023"/>
      <c r="CB51" s="1023"/>
      <c r="CC51" s="1023"/>
      <c r="CD51" s="1023"/>
      <c r="CE51" s="1023"/>
      <c r="CF51" s="1023"/>
      <c r="CG51" s="1044"/>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233"/>
    </row>
    <row r="52" spans="1:131" ht="26.25" customHeight="1" x14ac:dyDescent="0.2">
      <c r="A52" s="241">
        <v>
25</v>
      </c>
      <c r="B52" s="1060"/>
      <c r="C52" s="1061"/>
      <c r="D52" s="1061"/>
      <c r="E52" s="1061"/>
      <c r="F52" s="1061"/>
      <c r="G52" s="1061"/>
      <c r="H52" s="1061"/>
      <c r="I52" s="1061"/>
      <c r="J52" s="1061"/>
      <c r="K52" s="1061"/>
      <c r="L52" s="1061"/>
      <c r="M52" s="1061"/>
      <c r="N52" s="1061"/>
      <c r="O52" s="1061"/>
      <c r="P52" s="1062"/>
      <c r="Q52" s="1063"/>
      <c r="R52" s="1055"/>
      <c r="S52" s="1055"/>
      <c r="T52" s="1055"/>
      <c r="U52" s="1055"/>
      <c r="V52" s="1055"/>
      <c r="W52" s="1055"/>
      <c r="X52" s="1055"/>
      <c r="Y52" s="1055"/>
      <c r="Z52" s="1055"/>
      <c r="AA52" s="1055"/>
      <c r="AB52" s="1055"/>
      <c r="AC52" s="1055"/>
      <c r="AD52" s="1055"/>
      <c r="AE52" s="1064"/>
      <c r="AF52" s="1065"/>
      <c r="AG52" s="1066"/>
      <c r="AH52" s="1066"/>
      <c r="AI52" s="1066"/>
      <c r="AJ52" s="1067"/>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00"/>
      <c r="BF52" s="1000"/>
      <c r="BG52" s="1000"/>
      <c r="BH52" s="1000"/>
      <c r="BI52" s="1001"/>
      <c r="BJ52" s="235"/>
      <c r="BK52" s="235"/>
      <c r="BL52" s="235"/>
      <c r="BM52" s="235"/>
      <c r="BN52" s="235"/>
      <c r="BO52" s="244"/>
      <c r="BP52" s="244"/>
      <c r="BQ52" s="241">
        <v>
46</v>
      </c>
      <c r="BR52" s="242"/>
      <c r="BS52" s="1022"/>
      <c r="BT52" s="1023"/>
      <c r="BU52" s="1023"/>
      <c r="BV52" s="1023"/>
      <c r="BW52" s="1023"/>
      <c r="BX52" s="1023"/>
      <c r="BY52" s="1023"/>
      <c r="BZ52" s="1023"/>
      <c r="CA52" s="1023"/>
      <c r="CB52" s="1023"/>
      <c r="CC52" s="1023"/>
      <c r="CD52" s="1023"/>
      <c r="CE52" s="1023"/>
      <c r="CF52" s="1023"/>
      <c r="CG52" s="1044"/>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233"/>
    </row>
    <row r="53" spans="1:131" ht="26.25" customHeight="1" x14ac:dyDescent="0.2">
      <c r="A53" s="241">
        <v>
26</v>
      </c>
      <c r="B53" s="1060"/>
      <c r="C53" s="1061"/>
      <c r="D53" s="1061"/>
      <c r="E53" s="1061"/>
      <c r="F53" s="1061"/>
      <c r="G53" s="1061"/>
      <c r="H53" s="1061"/>
      <c r="I53" s="1061"/>
      <c r="J53" s="1061"/>
      <c r="K53" s="1061"/>
      <c r="L53" s="1061"/>
      <c r="M53" s="1061"/>
      <c r="N53" s="1061"/>
      <c r="O53" s="1061"/>
      <c r="P53" s="1062"/>
      <c r="Q53" s="1063"/>
      <c r="R53" s="1055"/>
      <c r="S53" s="1055"/>
      <c r="T53" s="1055"/>
      <c r="U53" s="1055"/>
      <c r="V53" s="1055"/>
      <c r="W53" s="1055"/>
      <c r="X53" s="1055"/>
      <c r="Y53" s="1055"/>
      <c r="Z53" s="1055"/>
      <c r="AA53" s="1055"/>
      <c r="AB53" s="1055"/>
      <c r="AC53" s="1055"/>
      <c r="AD53" s="1055"/>
      <c r="AE53" s="1064"/>
      <c r="AF53" s="1065"/>
      <c r="AG53" s="1066"/>
      <c r="AH53" s="1066"/>
      <c r="AI53" s="1066"/>
      <c r="AJ53" s="1067"/>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00"/>
      <c r="BF53" s="1000"/>
      <c r="BG53" s="1000"/>
      <c r="BH53" s="1000"/>
      <c r="BI53" s="1001"/>
      <c r="BJ53" s="235"/>
      <c r="BK53" s="235"/>
      <c r="BL53" s="235"/>
      <c r="BM53" s="235"/>
      <c r="BN53" s="235"/>
      <c r="BO53" s="244"/>
      <c r="BP53" s="244"/>
      <c r="BQ53" s="241">
        <v>
47</v>
      </c>
      <c r="BR53" s="242"/>
      <c r="BS53" s="1022"/>
      <c r="BT53" s="1023"/>
      <c r="BU53" s="1023"/>
      <c r="BV53" s="1023"/>
      <c r="BW53" s="1023"/>
      <c r="BX53" s="1023"/>
      <c r="BY53" s="1023"/>
      <c r="BZ53" s="1023"/>
      <c r="CA53" s="1023"/>
      <c r="CB53" s="1023"/>
      <c r="CC53" s="1023"/>
      <c r="CD53" s="1023"/>
      <c r="CE53" s="1023"/>
      <c r="CF53" s="1023"/>
      <c r="CG53" s="1044"/>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233"/>
    </row>
    <row r="54" spans="1:131" ht="26.25" customHeight="1" x14ac:dyDescent="0.2">
      <c r="A54" s="241">
        <v>
27</v>
      </c>
      <c r="B54" s="1060"/>
      <c r="C54" s="1061"/>
      <c r="D54" s="1061"/>
      <c r="E54" s="1061"/>
      <c r="F54" s="1061"/>
      <c r="G54" s="1061"/>
      <c r="H54" s="1061"/>
      <c r="I54" s="1061"/>
      <c r="J54" s="1061"/>
      <c r="K54" s="1061"/>
      <c r="L54" s="1061"/>
      <c r="M54" s="1061"/>
      <c r="N54" s="1061"/>
      <c r="O54" s="1061"/>
      <c r="P54" s="1062"/>
      <c r="Q54" s="1063"/>
      <c r="R54" s="1055"/>
      <c r="S54" s="1055"/>
      <c r="T54" s="1055"/>
      <c r="U54" s="1055"/>
      <c r="V54" s="1055"/>
      <c r="W54" s="1055"/>
      <c r="X54" s="1055"/>
      <c r="Y54" s="1055"/>
      <c r="Z54" s="1055"/>
      <c r="AA54" s="1055"/>
      <c r="AB54" s="1055"/>
      <c r="AC54" s="1055"/>
      <c r="AD54" s="1055"/>
      <c r="AE54" s="1064"/>
      <c r="AF54" s="1065"/>
      <c r="AG54" s="1066"/>
      <c r="AH54" s="1066"/>
      <c r="AI54" s="1066"/>
      <c r="AJ54" s="1067"/>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00"/>
      <c r="BF54" s="1000"/>
      <c r="BG54" s="1000"/>
      <c r="BH54" s="1000"/>
      <c r="BI54" s="1001"/>
      <c r="BJ54" s="235"/>
      <c r="BK54" s="235"/>
      <c r="BL54" s="235"/>
      <c r="BM54" s="235"/>
      <c r="BN54" s="235"/>
      <c r="BO54" s="244"/>
      <c r="BP54" s="244"/>
      <c r="BQ54" s="241">
        <v>
48</v>
      </c>
      <c r="BR54" s="242"/>
      <c r="BS54" s="1022"/>
      <c r="BT54" s="1023"/>
      <c r="BU54" s="1023"/>
      <c r="BV54" s="1023"/>
      <c r="BW54" s="1023"/>
      <c r="BX54" s="1023"/>
      <c r="BY54" s="1023"/>
      <c r="BZ54" s="1023"/>
      <c r="CA54" s="1023"/>
      <c r="CB54" s="1023"/>
      <c r="CC54" s="1023"/>
      <c r="CD54" s="1023"/>
      <c r="CE54" s="1023"/>
      <c r="CF54" s="1023"/>
      <c r="CG54" s="1044"/>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233"/>
    </row>
    <row r="55" spans="1:131" ht="26.25" customHeight="1" x14ac:dyDescent="0.2">
      <c r="A55" s="241">
        <v>
28</v>
      </c>
      <c r="B55" s="1060"/>
      <c r="C55" s="1061"/>
      <c r="D55" s="1061"/>
      <c r="E55" s="1061"/>
      <c r="F55" s="1061"/>
      <c r="G55" s="1061"/>
      <c r="H55" s="1061"/>
      <c r="I55" s="1061"/>
      <c r="J55" s="1061"/>
      <c r="K55" s="1061"/>
      <c r="L55" s="1061"/>
      <c r="M55" s="1061"/>
      <c r="N55" s="1061"/>
      <c r="O55" s="1061"/>
      <c r="P55" s="1062"/>
      <c r="Q55" s="1063"/>
      <c r="R55" s="1055"/>
      <c r="S55" s="1055"/>
      <c r="T55" s="1055"/>
      <c r="U55" s="1055"/>
      <c r="V55" s="1055"/>
      <c r="W55" s="1055"/>
      <c r="X55" s="1055"/>
      <c r="Y55" s="1055"/>
      <c r="Z55" s="1055"/>
      <c r="AA55" s="1055"/>
      <c r="AB55" s="1055"/>
      <c r="AC55" s="1055"/>
      <c r="AD55" s="1055"/>
      <c r="AE55" s="1064"/>
      <c r="AF55" s="1065"/>
      <c r="AG55" s="1066"/>
      <c r="AH55" s="1066"/>
      <c r="AI55" s="1066"/>
      <c r="AJ55" s="1067"/>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00"/>
      <c r="BF55" s="1000"/>
      <c r="BG55" s="1000"/>
      <c r="BH55" s="1000"/>
      <c r="BI55" s="1001"/>
      <c r="BJ55" s="235"/>
      <c r="BK55" s="235"/>
      <c r="BL55" s="235"/>
      <c r="BM55" s="235"/>
      <c r="BN55" s="235"/>
      <c r="BO55" s="244"/>
      <c r="BP55" s="244"/>
      <c r="BQ55" s="241">
        <v>
49</v>
      </c>
      <c r="BR55" s="242"/>
      <c r="BS55" s="1022"/>
      <c r="BT55" s="1023"/>
      <c r="BU55" s="1023"/>
      <c r="BV55" s="1023"/>
      <c r="BW55" s="1023"/>
      <c r="BX55" s="1023"/>
      <c r="BY55" s="1023"/>
      <c r="BZ55" s="1023"/>
      <c r="CA55" s="1023"/>
      <c r="CB55" s="1023"/>
      <c r="CC55" s="1023"/>
      <c r="CD55" s="1023"/>
      <c r="CE55" s="1023"/>
      <c r="CF55" s="1023"/>
      <c r="CG55" s="1044"/>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233"/>
    </row>
    <row r="56" spans="1:131" ht="26.25" customHeight="1" x14ac:dyDescent="0.2">
      <c r="A56" s="241">
        <v>
29</v>
      </c>
      <c r="B56" s="1060"/>
      <c r="C56" s="1061"/>
      <c r="D56" s="1061"/>
      <c r="E56" s="1061"/>
      <c r="F56" s="1061"/>
      <c r="G56" s="1061"/>
      <c r="H56" s="1061"/>
      <c r="I56" s="1061"/>
      <c r="J56" s="1061"/>
      <c r="K56" s="1061"/>
      <c r="L56" s="1061"/>
      <c r="M56" s="1061"/>
      <c r="N56" s="1061"/>
      <c r="O56" s="1061"/>
      <c r="P56" s="1062"/>
      <c r="Q56" s="1063"/>
      <c r="R56" s="1055"/>
      <c r="S56" s="1055"/>
      <c r="T56" s="1055"/>
      <c r="U56" s="1055"/>
      <c r="V56" s="1055"/>
      <c r="W56" s="1055"/>
      <c r="X56" s="1055"/>
      <c r="Y56" s="1055"/>
      <c r="Z56" s="1055"/>
      <c r="AA56" s="1055"/>
      <c r="AB56" s="1055"/>
      <c r="AC56" s="1055"/>
      <c r="AD56" s="1055"/>
      <c r="AE56" s="1064"/>
      <c r="AF56" s="1065"/>
      <c r="AG56" s="1066"/>
      <c r="AH56" s="1066"/>
      <c r="AI56" s="1066"/>
      <c r="AJ56" s="1067"/>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00"/>
      <c r="BF56" s="1000"/>
      <c r="BG56" s="1000"/>
      <c r="BH56" s="1000"/>
      <c r="BI56" s="1001"/>
      <c r="BJ56" s="235"/>
      <c r="BK56" s="235"/>
      <c r="BL56" s="235"/>
      <c r="BM56" s="235"/>
      <c r="BN56" s="235"/>
      <c r="BO56" s="244"/>
      <c r="BP56" s="244"/>
      <c r="BQ56" s="241">
        <v>
50</v>
      </c>
      <c r="BR56" s="242"/>
      <c r="BS56" s="1022"/>
      <c r="BT56" s="1023"/>
      <c r="BU56" s="1023"/>
      <c r="BV56" s="1023"/>
      <c r="BW56" s="1023"/>
      <c r="BX56" s="1023"/>
      <c r="BY56" s="1023"/>
      <c r="BZ56" s="1023"/>
      <c r="CA56" s="1023"/>
      <c r="CB56" s="1023"/>
      <c r="CC56" s="1023"/>
      <c r="CD56" s="1023"/>
      <c r="CE56" s="1023"/>
      <c r="CF56" s="1023"/>
      <c r="CG56" s="1044"/>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233"/>
    </row>
    <row r="57" spans="1:131" ht="26.25" customHeight="1" x14ac:dyDescent="0.2">
      <c r="A57" s="241">
        <v>
30</v>
      </c>
      <c r="B57" s="1060"/>
      <c r="C57" s="1061"/>
      <c r="D57" s="1061"/>
      <c r="E57" s="1061"/>
      <c r="F57" s="1061"/>
      <c r="G57" s="1061"/>
      <c r="H57" s="1061"/>
      <c r="I57" s="1061"/>
      <c r="J57" s="1061"/>
      <c r="K57" s="1061"/>
      <c r="L57" s="1061"/>
      <c r="M57" s="1061"/>
      <c r="N57" s="1061"/>
      <c r="O57" s="1061"/>
      <c r="P57" s="1062"/>
      <c r="Q57" s="1063"/>
      <c r="R57" s="1055"/>
      <c r="S57" s="1055"/>
      <c r="T57" s="1055"/>
      <c r="U57" s="1055"/>
      <c r="V57" s="1055"/>
      <c r="W57" s="1055"/>
      <c r="X57" s="1055"/>
      <c r="Y57" s="1055"/>
      <c r="Z57" s="1055"/>
      <c r="AA57" s="1055"/>
      <c r="AB57" s="1055"/>
      <c r="AC57" s="1055"/>
      <c r="AD57" s="1055"/>
      <c r="AE57" s="1064"/>
      <c r="AF57" s="1065"/>
      <c r="AG57" s="1066"/>
      <c r="AH57" s="1066"/>
      <c r="AI57" s="1066"/>
      <c r="AJ57" s="1067"/>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00"/>
      <c r="BF57" s="1000"/>
      <c r="BG57" s="1000"/>
      <c r="BH57" s="1000"/>
      <c r="BI57" s="1001"/>
      <c r="BJ57" s="235"/>
      <c r="BK57" s="235"/>
      <c r="BL57" s="235"/>
      <c r="BM57" s="235"/>
      <c r="BN57" s="235"/>
      <c r="BO57" s="244"/>
      <c r="BP57" s="244"/>
      <c r="BQ57" s="241">
        <v>
51</v>
      </c>
      <c r="BR57" s="242"/>
      <c r="BS57" s="1022"/>
      <c r="BT57" s="1023"/>
      <c r="BU57" s="1023"/>
      <c r="BV57" s="1023"/>
      <c r="BW57" s="1023"/>
      <c r="BX57" s="1023"/>
      <c r="BY57" s="1023"/>
      <c r="BZ57" s="1023"/>
      <c r="CA57" s="1023"/>
      <c r="CB57" s="1023"/>
      <c r="CC57" s="1023"/>
      <c r="CD57" s="1023"/>
      <c r="CE57" s="1023"/>
      <c r="CF57" s="1023"/>
      <c r="CG57" s="1044"/>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233"/>
    </row>
    <row r="58" spans="1:131" ht="26.25" customHeight="1" x14ac:dyDescent="0.2">
      <c r="A58" s="241">
        <v>
31</v>
      </c>
      <c r="B58" s="1060"/>
      <c r="C58" s="1061"/>
      <c r="D58" s="1061"/>
      <c r="E58" s="1061"/>
      <c r="F58" s="1061"/>
      <c r="G58" s="1061"/>
      <c r="H58" s="1061"/>
      <c r="I58" s="1061"/>
      <c r="J58" s="1061"/>
      <c r="K58" s="1061"/>
      <c r="L58" s="1061"/>
      <c r="M58" s="1061"/>
      <c r="N58" s="1061"/>
      <c r="O58" s="1061"/>
      <c r="P58" s="1062"/>
      <c r="Q58" s="1063"/>
      <c r="R58" s="1055"/>
      <c r="S58" s="1055"/>
      <c r="T58" s="1055"/>
      <c r="U58" s="1055"/>
      <c r="V58" s="1055"/>
      <c r="W58" s="1055"/>
      <c r="X58" s="1055"/>
      <c r="Y58" s="1055"/>
      <c r="Z58" s="1055"/>
      <c r="AA58" s="1055"/>
      <c r="AB58" s="1055"/>
      <c r="AC58" s="1055"/>
      <c r="AD58" s="1055"/>
      <c r="AE58" s="1064"/>
      <c r="AF58" s="1065"/>
      <c r="AG58" s="1066"/>
      <c r="AH58" s="1066"/>
      <c r="AI58" s="1066"/>
      <c r="AJ58" s="1067"/>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00"/>
      <c r="BF58" s="1000"/>
      <c r="BG58" s="1000"/>
      <c r="BH58" s="1000"/>
      <c r="BI58" s="1001"/>
      <c r="BJ58" s="235"/>
      <c r="BK58" s="235"/>
      <c r="BL58" s="235"/>
      <c r="BM58" s="235"/>
      <c r="BN58" s="235"/>
      <c r="BO58" s="244"/>
      <c r="BP58" s="244"/>
      <c r="BQ58" s="241">
        <v>
52</v>
      </c>
      <c r="BR58" s="242"/>
      <c r="BS58" s="1022"/>
      <c r="BT58" s="1023"/>
      <c r="BU58" s="1023"/>
      <c r="BV58" s="1023"/>
      <c r="BW58" s="1023"/>
      <c r="BX58" s="1023"/>
      <c r="BY58" s="1023"/>
      <c r="BZ58" s="1023"/>
      <c r="CA58" s="1023"/>
      <c r="CB58" s="1023"/>
      <c r="CC58" s="1023"/>
      <c r="CD58" s="1023"/>
      <c r="CE58" s="1023"/>
      <c r="CF58" s="1023"/>
      <c r="CG58" s="1044"/>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233"/>
    </row>
    <row r="59" spans="1:131" ht="26.25" customHeight="1" x14ac:dyDescent="0.2">
      <c r="A59" s="241">
        <v>
32</v>
      </c>
      <c r="B59" s="1060"/>
      <c r="C59" s="1061"/>
      <c r="D59" s="1061"/>
      <c r="E59" s="1061"/>
      <c r="F59" s="1061"/>
      <c r="G59" s="1061"/>
      <c r="H59" s="1061"/>
      <c r="I59" s="1061"/>
      <c r="J59" s="1061"/>
      <c r="K59" s="1061"/>
      <c r="L59" s="1061"/>
      <c r="M59" s="1061"/>
      <c r="N59" s="1061"/>
      <c r="O59" s="1061"/>
      <c r="P59" s="1062"/>
      <c r="Q59" s="1063"/>
      <c r="R59" s="1055"/>
      <c r="S59" s="1055"/>
      <c r="T59" s="1055"/>
      <c r="U59" s="1055"/>
      <c r="V59" s="1055"/>
      <c r="W59" s="1055"/>
      <c r="X59" s="1055"/>
      <c r="Y59" s="1055"/>
      <c r="Z59" s="1055"/>
      <c r="AA59" s="1055"/>
      <c r="AB59" s="1055"/>
      <c r="AC59" s="1055"/>
      <c r="AD59" s="1055"/>
      <c r="AE59" s="1064"/>
      <c r="AF59" s="1065"/>
      <c r="AG59" s="1066"/>
      <c r="AH59" s="1066"/>
      <c r="AI59" s="1066"/>
      <c r="AJ59" s="1067"/>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00"/>
      <c r="BF59" s="1000"/>
      <c r="BG59" s="1000"/>
      <c r="BH59" s="1000"/>
      <c r="BI59" s="1001"/>
      <c r="BJ59" s="235"/>
      <c r="BK59" s="235"/>
      <c r="BL59" s="235"/>
      <c r="BM59" s="235"/>
      <c r="BN59" s="235"/>
      <c r="BO59" s="244"/>
      <c r="BP59" s="244"/>
      <c r="BQ59" s="241">
        <v>
53</v>
      </c>
      <c r="BR59" s="242"/>
      <c r="BS59" s="1022"/>
      <c r="BT59" s="1023"/>
      <c r="BU59" s="1023"/>
      <c r="BV59" s="1023"/>
      <c r="BW59" s="1023"/>
      <c r="BX59" s="1023"/>
      <c r="BY59" s="1023"/>
      <c r="BZ59" s="1023"/>
      <c r="CA59" s="1023"/>
      <c r="CB59" s="1023"/>
      <c r="CC59" s="1023"/>
      <c r="CD59" s="1023"/>
      <c r="CE59" s="1023"/>
      <c r="CF59" s="1023"/>
      <c r="CG59" s="1044"/>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233"/>
    </row>
    <row r="60" spans="1:131" ht="26.25" customHeight="1" x14ac:dyDescent="0.2">
      <c r="A60" s="241">
        <v>
33</v>
      </c>
      <c r="B60" s="1060"/>
      <c r="C60" s="1061"/>
      <c r="D60" s="1061"/>
      <c r="E60" s="1061"/>
      <c r="F60" s="1061"/>
      <c r="G60" s="1061"/>
      <c r="H60" s="1061"/>
      <c r="I60" s="1061"/>
      <c r="J60" s="1061"/>
      <c r="K60" s="1061"/>
      <c r="L60" s="1061"/>
      <c r="M60" s="1061"/>
      <c r="N60" s="1061"/>
      <c r="O60" s="1061"/>
      <c r="P60" s="1062"/>
      <c r="Q60" s="1063"/>
      <c r="R60" s="1055"/>
      <c r="S60" s="1055"/>
      <c r="T60" s="1055"/>
      <c r="U60" s="1055"/>
      <c r="V60" s="1055"/>
      <c r="W60" s="1055"/>
      <c r="X60" s="1055"/>
      <c r="Y60" s="1055"/>
      <c r="Z60" s="1055"/>
      <c r="AA60" s="1055"/>
      <c r="AB60" s="1055"/>
      <c r="AC60" s="1055"/>
      <c r="AD60" s="1055"/>
      <c r="AE60" s="1064"/>
      <c r="AF60" s="1065"/>
      <c r="AG60" s="1066"/>
      <c r="AH60" s="1066"/>
      <c r="AI60" s="1066"/>
      <c r="AJ60" s="1067"/>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00"/>
      <c r="BF60" s="1000"/>
      <c r="BG60" s="1000"/>
      <c r="BH60" s="1000"/>
      <c r="BI60" s="1001"/>
      <c r="BJ60" s="235"/>
      <c r="BK60" s="235"/>
      <c r="BL60" s="235"/>
      <c r="BM60" s="235"/>
      <c r="BN60" s="235"/>
      <c r="BO60" s="244"/>
      <c r="BP60" s="244"/>
      <c r="BQ60" s="241">
        <v>
54</v>
      </c>
      <c r="BR60" s="242"/>
      <c r="BS60" s="1022"/>
      <c r="BT60" s="1023"/>
      <c r="BU60" s="1023"/>
      <c r="BV60" s="1023"/>
      <c r="BW60" s="1023"/>
      <c r="BX60" s="1023"/>
      <c r="BY60" s="1023"/>
      <c r="BZ60" s="1023"/>
      <c r="CA60" s="1023"/>
      <c r="CB60" s="1023"/>
      <c r="CC60" s="1023"/>
      <c r="CD60" s="1023"/>
      <c r="CE60" s="1023"/>
      <c r="CF60" s="1023"/>
      <c r="CG60" s="1044"/>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233"/>
    </row>
    <row r="61" spans="1:131" ht="26.25" customHeight="1" thickBot="1" x14ac:dyDescent="0.25">
      <c r="A61" s="241">
        <v>
34</v>
      </c>
      <c r="B61" s="1060"/>
      <c r="C61" s="1061"/>
      <c r="D61" s="1061"/>
      <c r="E61" s="1061"/>
      <c r="F61" s="1061"/>
      <c r="G61" s="1061"/>
      <c r="H61" s="1061"/>
      <c r="I61" s="1061"/>
      <c r="J61" s="1061"/>
      <c r="K61" s="1061"/>
      <c r="L61" s="1061"/>
      <c r="M61" s="1061"/>
      <c r="N61" s="1061"/>
      <c r="O61" s="1061"/>
      <c r="P61" s="1062"/>
      <c r="Q61" s="1063"/>
      <c r="R61" s="1055"/>
      <c r="S61" s="1055"/>
      <c r="T61" s="1055"/>
      <c r="U61" s="1055"/>
      <c r="V61" s="1055"/>
      <c r="W61" s="1055"/>
      <c r="X61" s="1055"/>
      <c r="Y61" s="1055"/>
      <c r="Z61" s="1055"/>
      <c r="AA61" s="1055"/>
      <c r="AB61" s="1055"/>
      <c r="AC61" s="1055"/>
      <c r="AD61" s="1055"/>
      <c r="AE61" s="1064"/>
      <c r="AF61" s="1065"/>
      <c r="AG61" s="1066"/>
      <c r="AH61" s="1066"/>
      <c r="AI61" s="1066"/>
      <c r="AJ61" s="1067"/>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00"/>
      <c r="BF61" s="1000"/>
      <c r="BG61" s="1000"/>
      <c r="BH61" s="1000"/>
      <c r="BI61" s="1001"/>
      <c r="BJ61" s="235"/>
      <c r="BK61" s="235"/>
      <c r="BL61" s="235"/>
      <c r="BM61" s="235"/>
      <c r="BN61" s="235"/>
      <c r="BO61" s="244"/>
      <c r="BP61" s="244"/>
      <c r="BQ61" s="241">
        <v>
55</v>
      </c>
      <c r="BR61" s="242"/>
      <c r="BS61" s="1022"/>
      <c r="BT61" s="1023"/>
      <c r="BU61" s="1023"/>
      <c r="BV61" s="1023"/>
      <c r="BW61" s="1023"/>
      <c r="BX61" s="1023"/>
      <c r="BY61" s="1023"/>
      <c r="BZ61" s="1023"/>
      <c r="CA61" s="1023"/>
      <c r="CB61" s="1023"/>
      <c r="CC61" s="1023"/>
      <c r="CD61" s="1023"/>
      <c r="CE61" s="1023"/>
      <c r="CF61" s="1023"/>
      <c r="CG61" s="1044"/>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233"/>
    </row>
    <row r="62" spans="1:131" ht="26.25" customHeight="1" x14ac:dyDescent="0.2">
      <c r="A62" s="241">
        <v>
35</v>
      </c>
      <c r="B62" s="1060"/>
      <c r="C62" s="1061"/>
      <c r="D62" s="1061"/>
      <c r="E62" s="1061"/>
      <c r="F62" s="1061"/>
      <c r="G62" s="1061"/>
      <c r="H62" s="1061"/>
      <c r="I62" s="1061"/>
      <c r="J62" s="1061"/>
      <c r="K62" s="1061"/>
      <c r="L62" s="1061"/>
      <c r="M62" s="1061"/>
      <c r="N62" s="1061"/>
      <c r="O62" s="1061"/>
      <c r="P62" s="1062"/>
      <c r="Q62" s="1063"/>
      <c r="R62" s="1055"/>
      <c r="S62" s="1055"/>
      <c r="T62" s="1055"/>
      <c r="U62" s="1055"/>
      <c r="V62" s="1055"/>
      <c r="W62" s="1055"/>
      <c r="X62" s="1055"/>
      <c r="Y62" s="1055"/>
      <c r="Z62" s="1055"/>
      <c r="AA62" s="1055"/>
      <c r="AB62" s="1055"/>
      <c r="AC62" s="1055"/>
      <c r="AD62" s="1055"/>
      <c r="AE62" s="1064"/>
      <c r="AF62" s="1065"/>
      <c r="AG62" s="1066"/>
      <c r="AH62" s="1066"/>
      <c r="AI62" s="1066"/>
      <c r="AJ62" s="1067"/>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00"/>
      <c r="BF62" s="1000"/>
      <c r="BG62" s="1000"/>
      <c r="BH62" s="1000"/>
      <c r="BI62" s="1001"/>
      <c r="BJ62" s="1057" t="s">
        <v>
408</v>
      </c>
      <c r="BK62" s="1058"/>
      <c r="BL62" s="1058"/>
      <c r="BM62" s="1058"/>
      <c r="BN62" s="1059"/>
      <c r="BO62" s="244"/>
      <c r="BP62" s="244"/>
      <c r="BQ62" s="241">
        <v>
56</v>
      </c>
      <c r="BR62" s="242"/>
      <c r="BS62" s="1022"/>
      <c r="BT62" s="1023"/>
      <c r="BU62" s="1023"/>
      <c r="BV62" s="1023"/>
      <c r="BW62" s="1023"/>
      <c r="BX62" s="1023"/>
      <c r="BY62" s="1023"/>
      <c r="BZ62" s="1023"/>
      <c r="CA62" s="1023"/>
      <c r="CB62" s="1023"/>
      <c r="CC62" s="1023"/>
      <c r="CD62" s="1023"/>
      <c r="CE62" s="1023"/>
      <c r="CF62" s="1023"/>
      <c r="CG62" s="1044"/>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233"/>
    </row>
    <row r="63" spans="1:131" ht="26.25" customHeight="1" thickBot="1" x14ac:dyDescent="0.25">
      <c r="A63" s="243" t="s">
        <v>
392</v>
      </c>
      <c r="B63" s="965" t="s">
        <v>
409</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50"/>
      <c r="AF63" s="1051">
        <v>
714</v>
      </c>
      <c r="AG63" s="987"/>
      <c r="AH63" s="987"/>
      <c r="AI63" s="987"/>
      <c r="AJ63" s="1052"/>
      <c r="AK63" s="1053"/>
      <c r="AL63" s="991"/>
      <c r="AM63" s="991"/>
      <c r="AN63" s="991"/>
      <c r="AO63" s="991"/>
      <c r="AP63" s="987">
        <v>
817</v>
      </c>
      <c r="AQ63" s="987"/>
      <c r="AR63" s="987"/>
      <c r="AS63" s="987"/>
      <c r="AT63" s="987"/>
      <c r="AU63" s="987">
        <v>
100</v>
      </c>
      <c r="AV63" s="987"/>
      <c r="AW63" s="987"/>
      <c r="AX63" s="987"/>
      <c r="AY63" s="987"/>
      <c r="AZ63" s="1047"/>
      <c r="BA63" s="1047"/>
      <c r="BB63" s="1047"/>
      <c r="BC63" s="1047"/>
      <c r="BD63" s="1047"/>
      <c r="BE63" s="988"/>
      <c r="BF63" s="988"/>
      <c r="BG63" s="988"/>
      <c r="BH63" s="988"/>
      <c r="BI63" s="989"/>
      <c r="BJ63" s="1048" t="s">
        <v>
410</v>
      </c>
      <c r="BK63" s="981"/>
      <c r="BL63" s="981"/>
      <c r="BM63" s="981"/>
      <c r="BN63" s="1049"/>
      <c r="BO63" s="244"/>
      <c r="BP63" s="244"/>
      <c r="BQ63" s="241">
        <v>
57</v>
      </c>
      <c r="BR63" s="242"/>
      <c r="BS63" s="1022"/>
      <c r="BT63" s="1023"/>
      <c r="BU63" s="1023"/>
      <c r="BV63" s="1023"/>
      <c r="BW63" s="1023"/>
      <c r="BX63" s="1023"/>
      <c r="BY63" s="1023"/>
      <c r="BZ63" s="1023"/>
      <c r="CA63" s="1023"/>
      <c r="CB63" s="1023"/>
      <c r="CC63" s="1023"/>
      <c r="CD63" s="1023"/>
      <c r="CE63" s="1023"/>
      <c r="CF63" s="1023"/>
      <c r="CG63" s="1044"/>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
58</v>
      </c>
      <c r="BR64" s="242"/>
      <c r="BS64" s="1022"/>
      <c r="BT64" s="1023"/>
      <c r="BU64" s="1023"/>
      <c r="BV64" s="1023"/>
      <c r="BW64" s="1023"/>
      <c r="BX64" s="1023"/>
      <c r="BY64" s="1023"/>
      <c r="BZ64" s="1023"/>
      <c r="CA64" s="1023"/>
      <c r="CB64" s="1023"/>
      <c r="CC64" s="1023"/>
      <c r="CD64" s="1023"/>
      <c r="CE64" s="1023"/>
      <c r="CF64" s="1023"/>
      <c r="CG64" s="1044"/>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233"/>
    </row>
    <row r="65" spans="1:131" ht="26.25" customHeight="1" thickBot="1" x14ac:dyDescent="0.25">
      <c r="A65" s="235" t="s">
        <v>
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
59</v>
      </c>
      <c r="BR65" s="242"/>
      <c r="BS65" s="1022"/>
      <c r="BT65" s="1023"/>
      <c r="BU65" s="1023"/>
      <c r="BV65" s="1023"/>
      <c r="BW65" s="1023"/>
      <c r="BX65" s="1023"/>
      <c r="BY65" s="1023"/>
      <c r="BZ65" s="1023"/>
      <c r="CA65" s="1023"/>
      <c r="CB65" s="1023"/>
      <c r="CC65" s="1023"/>
      <c r="CD65" s="1023"/>
      <c r="CE65" s="1023"/>
      <c r="CF65" s="1023"/>
      <c r="CG65" s="1044"/>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233"/>
    </row>
    <row r="66" spans="1:131" ht="26.25" customHeight="1" x14ac:dyDescent="0.2">
      <c r="A66" s="1025" t="s">
        <v>
412</v>
      </c>
      <c r="B66" s="1026"/>
      <c r="C66" s="1026"/>
      <c r="D66" s="1026"/>
      <c r="E66" s="1026"/>
      <c r="F66" s="1026"/>
      <c r="G66" s="1026"/>
      <c r="H66" s="1026"/>
      <c r="I66" s="1026"/>
      <c r="J66" s="1026"/>
      <c r="K66" s="1026"/>
      <c r="L66" s="1026"/>
      <c r="M66" s="1026"/>
      <c r="N66" s="1026"/>
      <c r="O66" s="1026"/>
      <c r="P66" s="1027"/>
      <c r="Q66" s="1031" t="s">
        <v>
413</v>
      </c>
      <c r="R66" s="1032"/>
      <c r="S66" s="1032"/>
      <c r="T66" s="1032"/>
      <c r="U66" s="1033"/>
      <c r="V66" s="1031" t="s">
        <v>
397</v>
      </c>
      <c r="W66" s="1032"/>
      <c r="X66" s="1032"/>
      <c r="Y66" s="1032"/>
      <c r="Z66" s="1033"/>
      <c r="AA66" s="1031" t="s">
        <v>
398</v>
      </c>
      <c r="AB66" s="1032"/>
      <c r="AC66" s="1032"/>
      <c r="AD66" s="1032"/>
      <c r="AE66" s="1033"/>
      <c r="AF66" s="1037" t="s">
        <v>
399</v>
      </c>
      <c r="AG66" s="1038"/>
      <c r="AH66" s="1038"/>
      <c r="AI66" s="1038"/>
      <c r="AJ66" s="1039"/>
      <c r="AK66" s="1031" t="s">
        <v>
400</v>
      </c>
      <c r="AL66" s="1026"/>
      <c r="AM66" s="1026"/>
      <c r="AN66" s="1026"/>
      <c r="AO66" s="1027"/>
      <c r="AP66" s="1031" t="s">
        <v>
401</v>
      </c>
      <c r="AQ66" s="1032"/>
      <c r="AR66" s="1032"/>
      <c r="AS66" s="1032"/>
      <c r="AT66" s="1033"/>
      <c r="AU66" s="1031" t="s">
        <v>
414</v>
      </c>
      <c r="AV66" s="1032"/>
      <c r="AW66" s="1032"/>
      <c r="AX66" s="1032"/>
      <c r="AY66" s="1033"/>
      <c r="AZ66" s="1031" t="s">
        <v>
380</v>
      </c>
      <c r="BA66" s="1032"/>
      <c r="BB66" s="1032"/>
      <c r="BC66" s="1032"/>
      <c r="BD66" s="1045"/>
      <c r="BE66" s="244"/>
      <c r="BF66" s="244"/>
      <c r="BG66" s="244"/>
      <c r="BH66" s="244"/>
      <c r="BI66" s="244"/>
      <c r="BJ66" s="244"/>
      <c r="BK66" s="244"/>
      <c r="BL66" s="244"/>
      <c r="BM66" s="244"/>
      <c r="BN66" s="244"/>
      <c r="BO66" s="244"/>
      <c r="BP66" s="244"/>
      <c r="BQ66" s="241">
        <v>
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6"/>
      <c r="BE67" s="244"/>
      <c r="BF67" s="244"/>
      <c r="BG67" s="244"/>
      <c r="BH67" s="244"/>
      <c r="BI67" s="244"/>
      <c r="BJ67" s="244"/>
      <c r="BK67" s="244"/>
      <c r="BL67" s="244"/>
      <c r="BM67" s="244"/>
      <c r="BN67" s="244"/>
      <c r="BO67" s="244"/>
      <c r="BP67" s="244"/>
      <c r="BQ67" s="241">
        <v>
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
1</v>
      </c>
      <c r="B68" s="1015" t="s">
        <v>
564</v>
      </c>
      <c r="C68" s="1016"/>
      <c r="D68" s="1016"/>
      <c r="E68" s="1016"/>
      <c r="F68" s="1016"/>
      <c r="G68" s="1016"/>
      <c r="H68" s="1016"/>
      <c r="I68" s="1016"/>
      <c r="J68" s="1016"/>
      <c r="K68" s="1016"/>
      <c r="L68" s="1016"/>
      <c r="M68" s="1016"/>
      <c r="N68" s="1016"/>
      <c r="O68" s="1016"/>
      <c r="P68" s="1017"/>
      <c r="Q68" s="1018">
        <v>
7741</v>
      </c>
      <c r="R68" s="1012">
        <v>
7961</v>
      </c>
      <c r="S68" s="1012">
        <v>
7961</v>
      </c>
      <c r="T68" s="1012">
        <v>
7961</v>
      </c>
      <c r="U68" s="1012">
        <v>
7961</v>
      </c>
      <c r="V68" s="1012">
        <v>
7327</v>
      </c>
      <c r="W68" s="1012">
        <v>
7475</v>
      </c>
      <c r="X68" s="1012">
        <v>
7475</v>
      </c>
      <c r="Y68" s="1012">
        <v>
7475</v>
      </c>
      <c r="Z68" s="1012">
        <v>
7475</v>
      </c>
      <c r="AA68" s="1012">
        <v>
415</v>
      </c>
      <c r="AB68" s="1012">
        <v>
486</v>
      </c>
      <c r="AC68" s="1012">
        <v>
486</v>
      </c>
      <c r="AD68" s="1012">
        <v>
486</v>
      </c>
      <c r="AE68" s="1012">
        <v>
486</v>
      </c>
      <c r="AF68" s="1012">
        <v>
415</v>
      </c>
      <c r="AG68" s="1012">
        <v>
486</v>
      </c>
      <c r="AH68" s="1012">
        <v>
486</v>
      </c>
      <c r="AI68" s="1012">
        <v>
486</v>
      </c>
      <c r="AJ68" s="1012">
        <v>
486</v>
      </c>
      <c r="AK68" s="1012" t="s">
        <v>
504</v>
      </c>
      <c r="AL68" s="1012"/>
      <c r="AM68" s="1012"/>
      <c r="AN68" s="1012"/>
      <c r="AO68" s="1012"/>
      <c r="AP68" s="1012">
        <v>
3713</v>
      </c>
      <c r="AQ68" s="1012">
        <v>
4476</v>
      </c>
      <c r="AR68" s="1012">
        <v>
4476</v>
      </c>
      <c r="AS68" s="1012">
        <v>
4476</v>
      </c>
      <c r="AT68" s="1012">
        <v>
4476</v>
      </c>
      <c r="AU68" s="1012">
        <v>
160</v>
      </c>
      <c r="AV68" s="1012">
        <v>
192</v>
      </c>
      <c r="AW68" s="1012">
        <v>
192</v>
      </c>
      <c r="AX68" s="1012">
        <v>
192</v>
      </c>
      <c r="AY68" s="1012">
        <v>
192</v>
      </c>
      <c r="AZ68" s="1013"/>
      <c r="BA68" s="1013"/>
      <c r="BB68" s="1013"/>
      <c r="BC68" s="1013"/>
      <c r="BD68" s="1014"/>
      <c r="BE68" s="244"/>
      <c r="BF68" s="244"/>
      <c r="BG68" s="244"/>
      <c r="BH68" s="244"/>
      <c r="BI68" s="244"/>
      <c r="BJ68" s="244"/>
      <c r="BK68" s="244"/>
      <c r="BL68" s="244"/>
      <c r="BM68" s="244"/>
      <c r="BN68" s="244"/>
      <c r="BO68" s="244"/>
      <c r="BP68" s="244"/>
      <c r="BQ68" s="241">
        <v>
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2">
      <c r="A69" s="241">
        <v>
2</v>
      </c>
      <c r="B69" s="1002" t="s">
        <v>
565</v>
      </c>
      <c r="C69" s="1003"/>
      <c r="D69" s="1003"/>
      <c r="E69" s="1003"/>
      <c r="F69" s="1003"/>
      <c r="G69" s="1003"/>
      <c r="H69" s="1003"/>
      <c r="I69" s="1003"/>
      <c r="J69" s="1003"/>
      <c r="K69" s="1003"/>
      <c r="L69" s="1003"/>
      <c r="M69" s="1003"/>
      <c r="N69" s="1003"/>
      <c r="O69" s="1003"/>
      <c r="P69" s="1004"/>
      <c r="Q69" s="1005">
        <v>
194646</v>
      </c>
      <c r="R69" s="999">
        <v>
144168</v>
      </c>
      <c r="S69" s="999">
        <v>
144168</v>
      </c>
      <c r="T69" s="999">
        <v>
144168</v>
      </c>
      <c r="U69" s="999">
        <v>
144168</v>
      </c>
      <c r="V69" s="999">
        <v>
178380</v>
      </c>
      <c r="W69" s="999">
        <v>
138019</v>
      </c>
      <c r="X69" s="999">
        <v>
138019</v>
      </c>
      <c r="Y69" s="999">
        <v>
138019</v>
      </c>
      <c r="Z69" s="999">
        <v>
138019</v>
      </c>
      <c r="AA69" s="999">
        <v>
16266</v>
      </c>
      <c r="AB69" s="999">
        <v>
6149</v>
      </c>
      <c r="AC69" s="999">
        <v>
6149</v>
      </c>
      <c r="AD69" s="999">
        <v>
6149</v>
      </c>
      <c r="AE69" s="999">
        <v>
6149</v>
      </c>
      <c r="AF69" s="999">
        <v>
48943</v>
      </c>
      <c r="AG69" s="999">
        <v>
32354</v>
      </c>
      <c r="AH69" s="999">
        <v>
32354</v>
      </c>
      <c r="AI69" s="999">
        <v>
32354</v>
      </c>
      <c r="AJ69" s="999">
        <v>
32354</v>
      </c>
      <c r="AK69" s="999" t="s">
        <v>
504</v>
      </c>
      <c r="AL69" s="999"/>
      <c r="AM69" s="999"/>
      <c r="AN69" s="999"/>
      <c r="AO69" s="999"/>
      <c r="AP69" s="999" t="s">
        <v>
504</v>
      </c>
      <c r="AQ69" s="999"/>
      <c r="AR69" s="999"/>
      <c r="AS69" s="999"/>
      <c r="AT69" s="999"/>
      <c r="AU69" s="999" t="s">
        <v>
504</v>
      </c>
      <c r="AV69" s="999"/>
      <c r="AW69" s="999"/>
      <c r="AX69" s="999"/>
      <c r="AY69" s="999"/>
      <c r="AZ69" s="1010" t="s">
        <v>
566</v>
      </c>
      <c r="BA69" s="1010"/>
      <c r="BB69" s="1010"/>
      <c r="BC69" s="1010"/>
      <c r="BD69" s="1011"/>
      <c r="BE69" s="244"/>
      <c r="BF69" s="244"/>
      <c r="BG69" s="244"/>
      <c r="BH69" s="244"/>
      <c r="BI69" s="244"/>
      <c r="BJ69" s="244"/>
      <c r="BK69" s="244"/>
      <c r="BL69" s="244"/>
      <c r="BM69" s="244"/>
      <c r="BN69" s="244"/>
      <c r="BO69" s="244"/>
      <c r="BP69" s="244"/>
      <c r="BQ69" s="241">
        <v>
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
3</v>
      </c>
      <c r="B70" s="1002" t="s">
        <v>
567</v>
      </c>
      <c r="C70" s="1003"/>
      <c r="D70" s="1003"/>
      <c r="E70" s="1003"/>
      <c r="F70" s="1003"/>
      <c r="G70" s="1003"/>
      <c r="H70" s="1003"/>
      <c r="I70" s="1003"/>
      <c r="J70" s="1003"/>
      <c r="K70" s="1003"/>
      <c r="L70" s="1003"/>
      <c r="M70" s="1003"/>
      <c r="N70" s="1003"/>
      <c r="O70" s="1003"/>
      <c r="P70" s="1004"/>
      <c r="Q70" s="1005">
        <v>
96531</v>
      </c>
      <c r="R70" s="999">
        <v>
76940</v>
      </c>
      <c r="S70" s="999">
        <v>
76940</v>
      </c>
      <c r="T70" s="999">
        <v>
76940</v>
      </c>
      <c r="U70" s="999">
        <v>
76940</v>
      </c>
      <c r="V70" s="999">
        <v>
91789</v>
      </c>
      <c r="W70" s="999">
        <v>
73165</v>
      </c>
      <c r="X70" s="999">
        <v>
73165</v>
      </c>
      <c r="Y70" s="999">
        <v>
73165</v>
      </c>
      <c r="Z70" s="999">
        <v>
73165</v>
      </c>
      <c r="AA70" s="999">
        <v>
4742</v>
      </c>
      <c r="AB70" s="999">
        <v>
3775</v>
      </c>
      <c r="AC70" s="999">
        <v>
3775</v>
      </c>
      <c r="AD70" s="999">
        <v>
3775</v>
      </c>
      <c r="AE70" s="999">
        <v>
3775</v>
      </c>
      <c r="AF70" s="999">
        <v>
4726</v>
      </c>
      <c r="AG70" s="999">
        <v>
3775</v>
      </c>
      <c r="AH70" s="999">
        <v>
3775</v>
      </c>
      <c r="AI70" s="999">
        <v>
3775</v>
      </c>
      <c r="AJ70" s="999">
        <v>
3775</v>
      </c>
      <c r="AK70" s="999">
        <v>
10217</v>
      </c>
      <c r="AL70" s="999">
        <v>
7300</v>
      </c>
      <c r="AM70" s="999">
        <v>
7300</v>
      </c>
      <c r="AN70" s="999">
        <v>
7300</v>
      </c>
      <c r="AO70" s="999">
        <v>
7300</v>
      </c>
      <c r="AP70" s="999">
        <v>
64049</v>
      </c>
      <c r="AQ70" s="999">
        <v>
42318</v>
      </c>
      <c r="AR70" s="999">
        <v>
42318</v>
      </c>
      <c r="AS70" s="999">
        <v>
42318</v>
      </c>
      <c r="AT70" s="999">
        <v>
42318</v>
      </c>
      <c r="AU70" s="999">
        <v>
1857</v>
      </c>
      <c r="AV70" s="999"/>
      <c r="AW70" s="999"/>
      <c r="AX70" s="999"/>
      <c r="AY70" s="999"/>
      <c r="AZ70" s="1010"/>
      <c r="BA70" s="1010"/>
      <c r="BB70" s="1010"/>
      <c r="BC70" s="1010"/>
      <c r="BD70" s="1011"/>
      <c r="BE70" s="244"/>
      <c r="BF70" s="244"/>
      <c r="BG70" s="244"/>
      <c r="BH70" s="244"/>
      <c r="BI70" s="244"/>
      <c r="BJ70" s="244"/>
      <c r="BK70" s="244"/>
      <c r="BL70" s="244"/>
      <c r="BM70" s="244"/>
      <c r="BN70" s="244"/>
      <c r="BO70" s="244"/>
      <c r="BP70" s="244"/>
      <c r="BQ70" s="241">
        <v>
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
4</v>
      </c>
      <c r="B71" s="1002" t="s">
        <v>
568</v>
      </c>
      <c r="C71" s="1003"/>
      <c r="D71" s="1003"/>
      <c r="E71" s="1003"/>
      <c r="F71" s="1003"/>
      <c r="G71" s="1003"/>
      <c r="H71" s="1003"/>
      <c r="I71" s="1003"/>
      <c r="J71" s="1003"/>
      <c r="K71" s="1003"/>
      <c r="L71" s="1003"/>
      <c r="M71" s="1003"/>
      <c r="N71" s="1003"/>
      <c r="O71" s="1003"/>
      <c r="P71" s="1004"/>
      <c r="Q71" s="1005">
        <v>
6282</v>
      </c>
      <c r="R71" s="999">
        <v>
6933</v>
      </c>
      <c r="S71" s="999">
        <v>
6933</v>
      </c>
      <c r="T71" s="999">
        <v>
6933</v>
      </c>
      <c r="U71" s="999">
        <v>
6933</v>
      </c>
      <c r="V71" s="999">
        <v>
6206</v>
      </c>
      <c r="W71" s="999">
        <v>
6850</v>
      </c>
      <c r="X71" s="999">
        <v>
6850</v>
      </c>
      <c r="Y71" s="999">
        <v>
6850</v>
      </c>
      <c r="Z71" s="999">
        <v>
6850</v>
      </c>
      <c r="AA71" s="999">
        <v>
76</v>
      </c>
      <c r="AB71" s="999">
        <v>
82</v>
      </c>
      <c r="AC71" s="999">
        <v>
82</v>
      </c>
      <c r="AD71" s="999">
        <v>
82</v>
      </c>
      <c r="AE71" s="999">
        <v>
82</v>
      </c>
      <c r="AF71" s="999">
        <v>
76</v>
      </c>
      <c r="AG71" s="999">
        <v>
82</v>
      </c>
      <c r="AH71" s="999">
        <v>
82</v>
      </c>
      <c r="AI71" s="999">
        <v>
82</v>
      </c>
      <c r="AJ71" s="999">
        <v>
82</v>
      </c>
      <c r="AK71" s="999">
        <v>
1908</v>
      </c>
      <c r="AL71" s="999">
        <v>
2485</v>
      </c>
      <c r="AM71" s="999">
        <v>
2485</v>
      </c>
      <c r="AN71" s="999">
        <v>
2485</v>
      </c>
      <c r="AO71" s="999">
        <v>
2485</v>
      </c>
      <c r="AP71" s="999" t="s">
        <v>
504</v>
      </c>
      <c r="AQ71" s="999"/>
      <c r="AR71" s="999"/>
      <c r="AS71" s="999"/>
      <c r="AT71" s="999"/>
      <c r="AU71" s="999" t="s">
        <v>
504</v>
      </c>
      <c r="AV71" s="999"/>
      <c r="AW71" s="999"/>
      <c r="AX71" s="999"/>
      <c r="AY71" s="999"/>
      <c r="AZ71" s="1010"/>
      <c r="BA71" s="1010"/>
      <c r="BB71" s="1010"/>
      <c r="BC71" s="1010"/>
      <c r="BD71" s="1011"/>
      <c r="BE71" s="244"/>
      <c r="BF71" s="244"/>
      <c r="BG71" s="244"/>
      <c r="BH71" s="244"/>
      <c r="BI71" s="244"/>
      <c r="BJ71" s="244"/>
      <c r="BK71" s="244"/>
      <c r="BL71" s="244"/>
      <c r="BM71" s="244"/>
      <c r="BN71" s="244"/>
      <c r="BO71" s="244"/>
      <c r="BP71" s="244"/>
      <c r="BQ71" s="241">
        <v>
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
5</v>
      </c>
      <c r="B72" s="1002" t="s">
        <v>
569</v>
      </c>
      <c r="C72" s="1003"/>
      <c r="D72" s="1003"/>
      <c r="E72" s="1003"/>
      <c r="F72" s="1003"/>
      <c r="G72" s="1003"/>
      <c r="H72" s="1003"/>
      <c r="I72" s="1003"/>
      <c r="J72" s="1003"/>
      <c r="K72" s="1003"/>
      <c r="L72" s="1003"/>
      <c r="M72" s="1003"/>
      <c r="N72" s="1003"/>
      <c r="O72" s="1003"/>
      <c r="P72" s="1004"/>
      <c r="Q72" s="1005">
        <v>
1478091</v>
      </c>
      <c r="R72" s="999">
        <v>
1385861</v>
      </c>
      <c r="S72" s="999">
        <v>
1385861</v>
      </c>
      <c r="T72" s="999">
        <v>
1385861</v>
      </c>
      <c r="U72" s="999">
        <v>
1385861</v>
      </c>
      <c r="V72" s="999">
        <v>
1440066</v>
      </c>
      <c r="W72" s="999">
        <v>
1346246</v>
      </c>
      <c r="X72" s="999">
        <v>
1346246</v>
      </c>
      <c r="Y72" s="999">
        <v>
1346246</v>
      </c>
      <c r="Z72" s="999">
        <v>
1346246</v>
      </c>
      <c r="AA72" s="999">
        <v>
38025</v>
      </c>
      <c r="AB72" s="999">
        <v>
39615</v>
      </c>
      <c r="AC72" s="999">
        <v>
39615</v>
      </c>
      <c r="AD72" s="999">
        <v>
39615</v>
      </c>
      <c r="AE72" s="999">
        <v>
39615</v>
      </c>
      <c r="AF72" s="999">
        <v>
38025</v>
      </c>
      <c r="AG72" s="999">
        <v>
39615</v>
      </c>
      <c r="AH72" s="999">
        <v>
39615</v>
      </c>
      <c r="AI72" s="999">
        <v>
39615</v>
      </c>
      <c r="AJ72" s="999">
        <v>
39615</v>
      </c>
      <c r="AK72" s="999">
        <v>
17867</v>
      </c>
      <c r="AL72" s="999">
        <v>
13582</v>
      </c>
      <c r="AM72" s="999">
        <v>
13582</v>
      </c>
      <c r="AN72" s="999">
        <v>
13582</v>
      </c>
      <c r="AO72" s="999">
        <v>
13582</v>
      </c>
      <c r="AP72" s="999" t="s">
        <v>
504</v>
      </c>
      <c r="AQ72" s="999"/>
      <c r="AR72" s="999"/>
      <c r="AS72" s="999"/>
      <c r="AT72" s="999"/>
      <c r="AU72" s="999" t="s">
        <v>
504</v>
      </c>
      <c r="AV72" s="999"/>
      <c r="AW72" s="999"/>
      <c r="AX72" s="999"/>
      <c r="AY72" s="999"/>
      <c r="AZ72" s="1010"/>
      <c r="BA72" s="1010"/>
      <c r="BB72" s="1010"/>
      <c r="BC72" s="1010"/>
      <c r="BD72" s="1011"/>
      <c r="BE72" s="244"/>
      <c r="BF72" s="244"/>
      <c r="BG72" s="244"/>
      <c r="BH72" s="244"/>
      <c r="BI72" s="244"/>
      <c r="BJ72" s="244"/>
      <c r="BK72" s="244"/>
      <c r="BL72" s="244"/>
      <c r="BM72" s="244"/>
      <c r="BN72" s="244"/>
      <c r="BO72" s="244"/>
      <c r="BP72" s="244"/>
      <c r="BQ72" s="241">
        <v>
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
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
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2">
      <c r="A74" s="241">
        <v>
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
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
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
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
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
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
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
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
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
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
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
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
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
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
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
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
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
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
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
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
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
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
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
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
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
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
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
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
392</v>
      </c>
      <c r="B88" s="965" t="s">
        <v>
415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
92186</v>
      </c>
      <c r="AG88" s="987"/>
      <c r="AH88" s="987"/>
      <c r="AI88" s="987"/>
      <c r="AJ88" s="987"/>
      <c r="AK88" s="991"/>
      <c r="AL88" s="991"/>
      <c r="AM88" s="991"/>
      <c r="AN88" s="991"/>
      <c r="AO88" s="991"/>
      <c r="AP88" s="987">
        <v>
67762</v>
      </c>
      <c r="AQ88" s="987"/>
      <c r="AR88" s="987"/>
      <c r="AS88" s="987"/>
      <c r="AT88" s="987"/>
      <c r="AU88" s="987">
        <v>
2017</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
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
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
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
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
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
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
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
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
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
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
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
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
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
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
392</v>
      </c>
      <c r="BR102" s="965" t="s">
        <v>
416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
10</v>
      </c>
      <c r="CS102" s="981"/>
      <c r="CT102" s="981"/>
      <c r="CU102" s="981"/>
      <c r="CV102" s="982"/>
      <c r="CW102" s="980">
        <v>
30</v>
      </c>
      <c r="CX102" s="981"/>
      <c r="CY102" s="981"/>
      <c r="CZ102" s="981"/>
      <c r="DA102" s="982"/>
      <c r="DB102" s="980">
        <v>
3283</v>
      </c>
      <c r="DC102" s="981"/>
      <c r="DD102" s="981"/>
      <c r="DE102" s="981"/>
      <c r="DF102" s="982"/>
      <c r="DG102" s="980">
        <v>
4013</v>
      </c>
      <c r="DH102" s="981"/>
      <c r="DI102" s="981"/>
      <c r="DJ102" s="981"/>
      <c r="DK102" s="982"/>
      <c r="DL102" s="980" t="s">
        <v>
504</v>
      </c>
      <c r="DM102" s="981"/>
      <c r="DN102" s="981"/>
      <c r="DO102" s="981"/>
      <c r="DP102" s="982"/>
      <c r="DQ102" s="980" t="s">
        <v>
504</v>
      </c>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
417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
418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
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
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
421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
422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
423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
424</v>
      </c>
      <c r="AB109" s="924"/>
      <c r="AC109" s="924"/>
      <c r="AD109" s="924"/>
      <c r="AE109" s="925"/>
      <c r="AF109" s="926" t="s">
        <v>
425</v>
      </c>
      <c r="AG109" s="924"/>
      <c r="AH109" s="924"/>
      <c r="AI109" s="924"/>
      <c r="AJ109" s="925"/>
      <c r="AK109" s="926" t="s">
        <v>
307</v>
      </c>
      <c r="AL109" s="924"/>
      <c r="AM109" s="924"/>
      <c r="AN109" s="924"/>
      <c r="AO109" s="925"/>
      <c r="AP109" s="926" t="s">
        <v>
426</v>
      </c>
      <c r="AQ109" s="924"/>
      <c r="AR109" s="924"/>
      <c r="AS109" s="924"/>
      <c r="AT109" s="957"/>
      <c r="AU109" s="923" t="s">
        <v>
423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
424</v>
      </c>
      <c r="BR109" s="924"/>
      <c r="BS109" s="924"/>
      <c r="BT109" s="924"/>
      <c r="BU109" s="925"/>
      <c r="BV109" s="926" t="s">
        <v>
425</v>
      </c>
      <c r="BW109" s="924"/>
      <c r="BX109" s="924"/>
      <c r="BY109" s="924"/>
      <c r="BZ109" s="925"/>
      <c r="CA109" s="926" t="s">
        <v>
307</v>
      </c>
      <c r="CB109" s="924"/>
      <c r="CC109" s="924"/>
      <c r="CD109" s="924"/>
      <c r="CE109" s="925"/>
      <c r="CF109" s="964" t="s">
        <v>
426</v>
      </c>
      <c r="CG109" s="964"/>
      <c r="CH109" s="964"/>
      <c r="CI109" s="964"/>
      <c r="CJ109" s="964"/>
      <c r="CK109" s="926" t="s">
        <v>
427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
424</v>
      </c>
      <c r="DH109" s="924"/>
      <c r="DI109" s="924"/>
      <c r="DJ109" s="924"/>
      <c r="DK109" s="925"/>
      <c r="DL109" s="926" t="s">
        <v>
425</v>
      </c>
      <c r="DM109" s="924"/>
      <c r="DN109" s="924"/>
      <c r="DO109" s="924"/>
      <c r="DP109" s="925"/>
      <c r="DQ109" s="926" t="s">
        <v>
307</v>
      </c>
      <c r="DR109" s="924"/>
      <c r="DS109" s="924"/>
      <c r="DT109" s="924"/>
      <c r="DU109" s="925"/>
      <c r="DV109" s="926" t="s">
        <v>
426</v>
      </c>
      <c r="DW109" s="924"/>
      <c r="DX109" s="924"/>
      <c r="DY109" s="924"/>
      <c r="DZ109" s="957"/>
    </row>
    <row r="110" spans="1:131" s="233" customFormat="1" ht="26.25" customHeight="1" x14ac:dyDescent="0.2">
      <c r="A110" s="835" t="s">
        <v>
428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
1044623</v>
      </c>
      <c r="AB110" s="917"/>
      <c r="AC110" s="917"/>
      <c r="AD110" s="917"/>
      <c r="AE110" s="918"/>
      <c r="AF110" s="919">
        <v>
1069995</v>
      </c>
      <c r="AG110" s="917"/>
      <c r="AH110" s="917"/>
      <c r="AI110" s="917"/>
      <c r="AJ110" s="918"/>
      <c r="AK110" s="919">
        <v>
1093603</v>
      </c>
      <c r="AL110" s="917"/>
      <c r="AM110" s="917"/>
      <c r="AN110" s="917"/>
      <c r="AO110" s="918"/>
      <c r="AP110" s="920">
        <v>
0.9</v>
      </c>
      <c r="AQ110" s="921"/>
      <c r="AR110" s="921"/>
      <c r="AS110" s="921"/>
      <c r="AT110" s="922"/>
      <c r="AU110" s="958" t="s">
        <v>
73</v>
      </c>
      <c r="AV110" s="959"/>
      <c r="AW110" s="959"/>
      <c r="AX110" s="959"/>
      <c r="AY110" s="959"/>
      <c r="AZ110" s="888" t="s">
        <v>
429</v>
      </c>
      <c r="BA110" s="836"/>
      <c r="BB110" s="836"/>
      <c r="BC110" s="836"/>
      <c r="BD110" s="836"/>
      <c r="BE110" s="836"/>
      <c r="BF110" s="836"/>
      <c r="BG110" s="836"/>
      <c r="BH110" s="836"/>
      <c r="BI110" s="836"/>
      <c r="BJ110" s="836"/>
      <c r="BK110" s="836"/>
      <c r="BL110" s="836"/>
      <c r="BM110" s="836"/>
      <c r="BN110" s="836"/>
      <c r="BO110" s="836"/>
      <c r="BP110" s="837"/>
      <c r="BQ110" s="889">
        <v>
14400997</v>
      </c>
      <c r="BR110" s="870"/>
      <c r="BS110" s="870"/>
      <c r="BT110" s="870"/>
      <c r="BU110" s="870"/>
      <c r="BV110" s="870">
        <v>
15146640</v>
      </c>
      <c r="BW110" s="870"/>
      <c r="BX110" s="870"/>
      <c r="BY110" s="870"/>
      <c r="BZ110" s="870"/>
      <c r="CA110" s="870">
        <v>
14093319</v>
      </c>
      <c r="CB110" s="870"/>
      <c r="CC110" s="870"/>
      <c r="CD110" s="870"/>
      <c r="CE110" s="870"/>
      <c r="CF110" s="894">
        <v>
12.2</v>
      </c>
      <c r="CG110" s="895"/>
      <c r="CH110" s="895"/>
      <c r="CI110" s="895"/>
      <c r="CJ110" s="895"/>
      <c r="CK110" s="954" t="s">
        <v>
430</v>
      </c>
      <c r="CL110" s="847"/>
      <c r="CM110" s="888" t="s">
        <v>
431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
432</v>
      </c>
      <c r="DH110" s="870"/>
      <c r="DI110" s="870"/>
      <c r="DJ110" s="870"/>
      <c r="DK110" s="870"/>
      <c r="DL110" s="870" t="s">
        <v>
131</v>
      </c>
      <c r="DM110" s="870"/>
      <c r="DN110" s="870"/>
      <c r="DO110" s="870"/>
      <c r="DP110" s="870"/>
      <c r="DQ110" s="870" t="s">
        <v>
131</v>
      </c>
      <c r="DR110" s="870"/>
      <c r="DS110" s="870"/>
      <c r="DT110" s="870"/>
      <c r="DU110" s="870"/>
      <c r="DV110" s="871" t="s">
        <v>
432</v>
      </c>
      <c r="DW110" s="871"/>
      <c r="DX110" s="871"/>
      <c r="DY110" s="871"/>
      <c r="DZ110" s="872"/>
    </row>
    <row r="111" spans="1:131" s="233" customFormat="1" ht="26.25" customHeight="1" x14ac:dyDescent="0.2">
      <c r="A111" s="802" t="s">
        <v>
433</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
434</v>
      </c>
      <c r="AB111" s="947"/>
      <c r="AC111" s="947"/>
      <c r="AD111" s="947"/>
      <c r="AE111" s="948"/>
      <c r="AF111" s="949" t="s">
        <v>
410</v>
      </c>
      <c r="AG111" s="947"/>
      <c r="AH111" s="947"/>
      <c r="AI111" s="947"/>
      <c r="AJ111" s="948"/>
      <c r="AK111" s="949" t="s">
        <v>
434</v>
      </c>
      <c r="AL111" s="947"/>
      <c r="AM111" s="947"/>
      <c r="AN111" s="947"/>
      <c r="AO111" s="948"/>
      <c r="AP111" s="950" t="s">
        <v>
131</v>
      </c>
      <c r="AQ111" s="951"/>
      <c r="AR111" s="951"/>
      <c r="AS111" s="951"/>
      <c r="AT111" s="952"/>
      <c r="AU111" s="960"/>
      <c r="AV111" s="961"/>
      <c r="AW111" s="961"/>
      <c r="AX111" s="961"/>
      <c r="AY111" s="961"/>
      <c r="AZ111" s="843" t="s">
        <v>
435</v>
      </c>
      <c r="BA111" s="780"/>
      <c r="BB111" s="780"/>
      <c r="BC111" s="780"/>
      <c r="BD111" s="780"/>
      <c r="BE111" s="780"/>
      <c r="BF111" s="780"/>
      <c r="BG111" s="780"/>
      <c r="BH111" s="780"/>
      <c r="BI111" s="780"/>
      <c r="BJ111" s="780"/>
      <c r="BK111" s="780"/>
      <c r="BL111" s="780"/>
      <c r="BM111" s="780"/>
      <c r="BN111" s="780"/>
      <c r="BO111" s="780"/>
      <c r="BP111" s="781"/>
      <c r="BQ111" s="844">
        <v>
13148199</v>
      </c>
      <c r="BR111" s="845"/>
      <c r="BS111" s="845"/>
      <c r="BT111" s="845"/>
      <c r="BU111" s="845"/>
      <c r="BV111" s="845">
        <v>
8285658</v>
      </c>
      <c r="BW111" s="845"/>
      <c r="BX111" s="845"/>
      <c r="BY111" s="845"/>
      <c r="BZ111" s="845"/>
      <c r="CA111" s="845">
        <v>
8447350</v>
      </c>
      <c r="CB111" s="845"/>
      <c r="CC111" s="845"/>
      <c r="CD111" s="845"/>
      <c r="CE111" s="845"/>
      <c r="CF111" s="903">
        <v>
7.3</v>
      </c>
      <c r="CG111" s="904"/>
      <c r="CH111" s="904"/>
      <c r="CI111" s="904"/>
      <c r="CJ111" s="904"/>
      <c r="CK111" s="955"/>
      <c r="CL111" s="849"/>
      <c r="CM111" s="843" t="s">
        <v>
436</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
434</v>
      </c>
      <c r="DH111" s="845"/>
      <c r="DI111" s="845"/>
      <c r="DJ111" s="845"/>
      <c r="DK111" s="845"/>
      <c r="DL111" s="845" t="s">
        <v>
434</v>
      </c>
      <c r="DM111" s="845"/>
      <c r="DN111" s="845"/>
      <c r="DO111" s="845"/>
      <c r="DP111" s="845"/>
      <c r="DQ111" s="845" t="s">
        <v>
434</v>
      </c>
      <c r="DR111" s="845"/>
      <c r="DS111" s="845"/>
      <c r="DT111" s="845"/>
      <c r="DU111" s="845"/>
      <c r="DV111" s="822" t="s">
        <v>
434</v>
      </c>
      <c r="DW111" s="822"/>
      <c r="DX111" s="822"/>
      <c r="DY111" s="822"/>
      <c r="DZ111" s="823"/>
    </row>
    <row r="112" spans="1:131" s="233" customFormat="1" ht="26.25" customHeight="1" x14ac:dyDescent="0.2">
      <c r="A112" s="940" t="s">
        <v>
437</v>
      </c>
      <c r="B112" s="941"/>
      <c r="C112" s="780" t="s">
        <v>
438</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v>
47433</v>
      </c>
      <c r="AB112" s="808"/>
      <c r="AC112" s="808"/>
      <c r="AD112" s="808"/>
      <c r="AE112" s="809"/>
      <c r="AF112" s="810">
        <v>
85933</v>
      </c>
      <c r="AG112" s="808"/>
      <c r="AH112" s="808"/>
      <c r="AI112" s="808"/>
      <c r="AJ112" s="809"/>
      <c r="AK112" s="810">
        <v>
105033</v>
      </c>
      <c r="AL112" s="808"/>
      <c r="AM112" s="808"/>
      <c r="AN112" s="808"/>
      <c r="AO112" s="809"/>
      <c r="AP112" s="852">
        <v>
0.1</v>
      </c>
      <c r="AQ112" s="853"/>
      <c r="AR112" s="853"/>
      <c r="AS112" s="853"/>
      <c r="AT112" s="854"/>
      <c r="AU112" s="960"/>
      <c r="AV112" s="961"/>
      <c r="AW112" s="961"/>
      <c r="AX112" s="961"/>
      <c r="AY112" s="961"/>
      <c r="AZ112" s="843" t="s">
        <v>
439</v>
      </c>
      <c r="BA112" s="780"/>
      <c r="BB112" s="780"/>
      <c r="BC112" s="780"/>
      <c r="BD112" s="780"/>
      <c r="BE112" s="780"/>
      <c r="BF112" s="780"/>
      <c r="BG112" s="780"/>
      <c r="BH112" s="780"/>
      <c r="BI112" s="780"/>
      <c r="BJ112" s="780"/>
      <c r="BK112" s="780"/>
      <c r="BL112" s="780"/>
      <c r="BM112" s="780"/>
      <c r="BN112" s="780"/>
      <c r="BO112" s="780"/>
      <c r="BP112" s="781"/>
      <c r="BQ112" s="844">
        <v>
143639</v>
      </c>
      <c r="BR112" s="845"/>
      <c r="BS112" s="845"/>
      <c r="BT112" s="845"/>
      <c r="BU112" s="845"/>
      <c r="BV112" s="845">
        <v>
121229</v>
      </c>
      <c r="BW112" s="845"/>
      <c r="BX112" s="845"/>
      <c r="BY112" s="845"/>
      <c r="BZ112" s="845"/>
      <c r="CA112" s="845">
        <v>
99667</v>
      </c>
      <c r="CB112" s="845"/>
      <c r="CC112" s="845"/>
      <c r="CD112" s="845"/>
      <c r="CE112" s="845"/>
      <c r="CF112" s="903">
        <v>
0.1</v>
      </c>
      <c r="CG112" s="904"/>
      <c r="CH112" s="904"/>
      <c r="CI112" s="904"/>
      <c r="CJ112" s="904"/>
      <c r="CK112" s="955"/>
      <c r="CL112" s="849"/>
      <c r="CM112" s="843" t="s">
        <v>
440</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
434</v>
      </c>
      <c r="DH112" s="845"/>
      <c r="DI112" s="845"/>
      <c r="DJ112" s="845"/>
      <c r="DK112" s="845"/>
      <c r="DL112" s="845" t="s">
        <v>
434</v>
      </c>
      <c r="DM112" s="845"/>
      <c r="DN112" s="845"/>
      <c r="DO112" s="845"/>
      <c r="DP112" s="845"/>
      <c r="DQ112" s="845" t="s">
        <v>
434</v>
      </c>
      <c r="DR112" s="845"/>
      <c r="DS112" s="845"/>
      <c r="DT112" s="845"/>
      <c r="DU112" s="845"/>
      <c r="DV112" s="822" t="s">
        <v>
434</v>
      </c>
      <c r="DW112" s="822"/>
      <c r="DX112" s="822"/>
      <c r="DY112" s="822"/>
      <c r="DZ112" s="823"/>
    </row>
    <row r="113" spans="1:130" s="233" customFormat="1" ht="26.25" customHeight="1" x14ac:dyDescent="0.2">
      <c r="A113" s="942"/>
      <c r="B113" s="943"/>
      <c r="C113" s="780" t="s">
        <v>
441</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
14594</v>
      </c>
      <c r="AB113" s="947"/>
      <c r="AC113" s="947"/>
      <c r="AD113" s="947"/>
      <c r="AE113" s="948"/>
      <c r="AF113" s="949">
        <v>
13346</v>
      </c>
      <c r="AG113" s="947"/>
      <c r="AH113" s="947"/>
      <c r="AI113" s="947"/>
      <c r="AJ113" s="948"/>
      <c r="AK113" s="949">
        <v>
12076</v>
      </c>
      <c r="AL113" s="947"/>
      <c r="AM113" s="947"/>
      <c r="AN113" s="947"/>
      <c r="AO113" s="948"/>
      <c r="AP113" s="950">
        <v>
0</v>
      </c>
      <c r="AQ113" s="951"/>
      <c r="AR113" s="951"/>
      <c r="AS113" s="951"/>
      <c r="AT113" s="952"/>
      <c r="AU113" s="960"/>
      <c r="AV113" s="961"/>
      <c r="AW113" s="961"/>
      <c r="AX113" s="961"/>
      <c r="AY113" s="961"/>
      <c r="AZ113" s="843" t="s">
        <v>
442</v>
      </c>
      <c r="BA113" s="780"/>
      <c r="BB113" s="780"/>
      <c r="BC113" s="780"/>
      <c r="BD113" s="780"/>
      <c r="BE113" s="780"/>
      <c r="BF113" s="780"/>
      <c r="BG113" s="780"/>
      <c r="BH113" s="780"/>
      <c r="BI113" s="780"/>
      <c r="BJ113" s="780"/>
      <c r="BK113" s="780"/>
      <c r="BL113" s="780"/>
      <c r="BM113" s="780"/>
      <c r="BN113" s="780"/>
      <c r="BO113" s="780"/>
      <c r="BP113" s="781"/>
      <c r="BQ113" s="844">
        <v>
1570330</v>
      </c>
      <c r="BR113" s="845"/>
      <c r="BS113" s="845"/>
      <c r="BT113" s="845"/>
      <c r="BU113" s="845"/>
      <c r="BV113" s="845">
        <v>
1845973</v>
      </c>
      <c r="BW113" s="845"/>
      <c r="BX113" s="845"/>
      <c r="BY113" s="845"/>
      <c r="BZ113" s="845"/>
      <c r="CA113" s="845">
        <v>
2017088</v>
      </c>
      <c r="CB113" s="845"/>
      <c r="CC113" s="845"/>
      <c r="CD113" s="845"/>
      <c r="CE113" s="845"/>
      <c r="CF113" s="903">
        <v>
1.7</v>
      </c>
      <c r="CG113" s="904"/>
      <c r="CH113" s="904"/>
      <c r="CI113" s="904"/>
      <c r="CJ113" s="904"/>
      <c r="CK113" s="955"/>
      <c r="CL113" s="849"/>
      <c r="CM113" s="843" t="s">
        <v>
443</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
434</v>
      </c>
      <c r="DH113" s="808"/>
      <c r="DI113" s="808"/>
      <c r="DJ113" s="808"/>
      <c r="DK113" s="809"/>
      <c r="DL113" s="810" t="s">
        <v>
434</v>
      </c>
      <c r="DM113" s="808"/>
      <c r="DN113" s="808"/>
      <c r="DO113" s="808"/>
      <c r="DP113" s="809"/>
      <c r="DQ113" s="810" t="s">
        <v>
410</v>
      </c>
      <c r="DR113" s="808"/>
      <c r="DS113" s="808"/>
      <c r="DT113" s="808"/>
      <c r="DU113" s="809"/>
      <c r="DV113" s="852" t="s">
        <v>
434</v>
      </c>
      <c r="DW113" s="853"/>
      <c r="DX113" s="853"/>
      <c r="DY113" s="853"/>
      <c r="DZ113" s="854"/>
    </row>
    <row r="114" spans="1:130" s="233" customFormat="1" ht="26.25" customHeight="1" x14ac:dyDescent="0.2">
      <c r="A114" s="942"/>
      <c r="B114" s="943"/>
      <c r="C114" s="780" t="s">
        <v>
444</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
125120</v>
      </c>
      <c r="AB114" s="808"/>
      <c r="AC114" s="808"/>
      <c r="AD114" s="808"/>
      <c r="AE114" s="809"/>
      <c r="AF114" s="810">
        <v>
137795</v>
      </c>
      <c r="AG114" s="808"/>
      <c r="AH114" s="808"/>
      <c r="AI114" s="808"/>
      <c r="AJ114" s="809"/>
      <c r="AK114" s="810">
        <v>
130732</v>
      </c>
      <c r="AL114" s="808"/>
      <c r="AM114" s="808"/>
      <c r="AN114" s="808"/>
      <c r="AO114" s="809"/>
      <c r="AP114" s="852">
        <v>
0.1</v>
      </c>
      <c r="AQ114" s="853"/>
      <c r="AR114" s="853"/>
      <c r="AS114" s="853"/>
      <c r="AT114" s="854"/>
      <c r="AU114" s="960"/>
      <c r="AV114" s="961"/>
      <c r="AW114" s="961"/>
      <c r="AX114" s="961"/>
      <c r="AY114" s="961"/>
      <c r="AZ114" s="843" t="s">
        <v>
445</v>
      </c>
      <c r="BA114" s="780"/>
      <c r="BB114" s="780"/>
      <c r="BC114" s="780"/>
      <c r="BD114" s="780"/>
      <c r="BE114" s="780"/>
      <c r="BF114" s="780"/>
      <c r="BG114" s="780"/>
      <c r="BH114" s="780"/>
      <c r="BI114" s="780"/>
      <c r="BJ114" s="780"/>
      <c r="BK114" s="780"/>
      <c r="BL114" s="780"/>
      <c r="BM114" s="780"/>
      <c r="BN114" s="780"/>
      <c r="BO114" s="780"/>
      <c r="BP114" s="781"/>
      <c r="BQ114" s="844">
        <v>
17970031</v>
      </c>
      <c r="BR114" s="845"/>
      <c r="BS114" s="845"/>
      <c r="BT114" s="845"/>
      <c r="BU114" s="845"/>
      <c r="BV114" s="845">
        <v>
17301016</v>
      </c>
      <c r="BW114" s="845"/>
      <c r="BX114" s="845"/>
      <c r="BY114" s="845"/>
      <c r="BZ114" s="845"/>
      <c r="CA114" s="845">
        <v>
17024265</v>
      </c>
      <c r="CB114" s="845"/>
      <c r="CC114" s="845"/>
      <c r="CD114" s="845"/>
      <c r="CE114" s="845"/>
      <c r="CF114" s="903">
        <v>
14.7</v>
      </c>
      <c r="CG114" s="904"/>
      <c r="CH114" s="904"/>
      <c r="CI114" s="904"/>
      <c r="CJ114" s="904"/>
      <c r="CK114" s="955"/>
      <c r="CL114" s="849"/>
      <c r="CM114" s="843" t="s">
        <v>
446</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
434</v>
      </c>
      <c r="DH114" s="808"/>
      <c r="DI114" s="808"/>
      <c r="DJ114" s="808"/>
      <c r="DK114" s="809"/>
      <c r="DL114" s="810" t="s">
        <v>
434</v>
      </c>
      <c r="DM114" s="808"/>
      <c r="DN114" s="808"/>
      <c r="DO114" s="808"/>
      <c r="DP114" s="809"/>
      <c r="DQ114" s="810" t="s">
        <v>
434</v>
      </c>
      <c r="DR114" s="808"/>
      <c r="DS114" s="808"/>
      <c r="DT114" s="808"/>
      <c r="DU114" s="809"/>
      <c r="DV114" s="852" t="s">
        <v>
434</v>
      </c>
      <c r="DW114" s="853"/>
      <c r="DX114" s="853"/>
      <c r="DY114" s="853"/>
      <c r="DZ114" s="854"/>
    </row>
    <row r="115" spans="1:130" s="233" customFormat="1" ht="26.25" customHeight="1" x14ac:dyDescent="0.2">
      <c r="A115" s="942"/>
      <c r="B115" s="943"/>
      <c r="C115" s="780" t="s">
        <v>
447</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
1822148</v>
      </c>
      <c r="AB115" s="947"/>
      <c r="AC115" s="947"/>
      <c r="AD115" s="947"/>
      <c r="AE115" s="948"/>
      <c r="AF115" s="949">
        <v>
6300720</v>
      </c>
      <c r="AG115" s="947"/>
      <c r="AH115" s="947"/>
      <c r="AI115" s="947"/>
      <c r="AJ115" s="948"/>
      <c r="AK115" s="949">
        <v>
2058574</v>
      </c>
      <c r="AL115" s="947"/>
      <c r="AM115" s="947"/>
      <c r="AN115" s="947"/>
      <c r="AO115" s="948"/>
      <c r="AP115" s="950">
        <v>
1.8</v>
      </c>
      <c r="AQ115" s="951"/>
      <c r="AR115" s="951"/>
      <c r="AS115" s="951"/>
      <c r="AT115" s="952"/>
      <c r="AU115" s="960"/>
      <c r="AV115" s="961"/>
      <c r="AW115" s="961"/>
      <c r="AX115" s="961"/>
      <c r="AY115" s="961"/>
      <c r="AZ115" s="843" t="s">
        <v>
448</v>
      </c>
      <c r="BA115" s="780"/>
      <c r="BB115" s="780"/>
      <c r="BC115" s="780"/>
      <c r="BD115" s="780"/>
      <c r="BE115" s="780"/>
      <c r="BF115" s="780"/>
      <c r="BG115" s="780"/>
      <c r="BH115" s="780"/>
      <c r="BI115" s="780"/>
      <c r="BJ115" s="780"/>
      <c r="BK115" s="780"/>
      <c r="BL115" s="780"/>
      <c r="BM115" s="780"/>
      <c r="BN115" s="780"/>
      <c r="BO115" s="780"/>
      <c r="BP115" s="781"/>
      <c r="BQ115" s="844" t="s">
        <v>
434</v>
      </c>
      <c r="BR115" s="845"/>
      <c r="BS115" s="845"/>
      <c r="BT115" s="845"/>
      <c r="BU115" s="845"/>
      <c r="BV115" s="845" t="s">
        <v>
434</v>
      </c>
      <c r="BW115" s="845"/>
      <c r="BX115" s="845"/>
      <c r="BY115" s="845"/>
      <c r="BZ115" s="845"/>
      <c r="CA115" s="845" t="s">
        <v>
434</v>
      </c>
      <c r="CB115" s="845"/>
      <c r="CC115" s="845"/>
      <c r="CD115" s="845"/>
      <c r="CE115" s="845"/>
      <c r="CF115" s="903" t="s">
        <v>
434</v>
      </c>
      <c r="CG115" s="904"/>
      <c r="CH115" s="904"/>
      <c r="CI115" s="904"/>
      <c r="CJ115" s="904"/>
      <c r="CK115" s="955"/>
      <c r="CL115" s="849"/>
      <c r="CM115" s="843" t="s">
        <v>
449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v>
12138202</v>
      </c>
      <c r="DH115" s="808"/>
      <c r="DI115" s="808"/>
      <c r="DJ115" s="808"/>
      <c r="DK115" s="809"/>
      <c r="DL115" s="810">
        <v>
7836225</v>
      </c>
      <c r="DM115" s="808"/>
      <c r="DN115" s="808"/>
      <c r="DO115" s="808"/>
      <c r="DP115" s="809"/>
      <c r="DQ115" s="810">
        <v>
7316699</v>
      </c>
      <c r="DR115" s="808"/>
      <c r="DS115" s="808"/>
      <c r="DT115" s="808"/>
      <c r="DU115" s="809"/>
      <c r="DV115" s="852">
        <v>
6.3</v>
      </c>
      <c r="DW115" s="853"/>
      <c r="DX115" s="853"/>
      <c r="DY115" s="853"/>
      <c r="DZ115" s="854"/>
    </row>
    <row r="116" spans="1:130" s="233" customFormat="1" ht="26.25" customHeight="1" x14ac:dyDescent="0.2">
      <c r="A116" s="944"/>
      <c r="B116" s="945"/>
      <c r="C116" s="867" t="s">
        <v>
450</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
434</v>
      </c>
      <c r="AB116" s="808"/>
      <c r="AC116" s="808"/>
      <c r="AD116" s="808"/>
      <c r="AE116" s="809"/>
      <c r="AF116" s="810" t="s">
        <v>
434</v>
      </c>
      <c r="AG116" s="808"/>
      <c r="AH116" s="808"/>
      <c r="AI116" s="808"/>
      <c r="AJ116" s="809"/>
      <c r="AK116" s="810" t="s">
        <v>
434</v>
      </c>
      <c r="AL116" s="808"/>
      <c r="AM116" s="808"/>
      <c r="AN116" s="808"/>
      <c r="AO116" s="809"/>
      <c r="AP116" s="852" t="s">
        <v>
434</v>
      </c>
      <c r="AQ116" s="853"/>
      <c r="AR116" s="853"/>
      <c r="AS116" s="853"/>
      <c r="AT116" s="854"/>
      <c r="AU116" s="960"/>
      <c r="AV116" s="961"/>
      <c r="AW116" s="961"/>
      <c r="AX116" s="961"/>
      <c r="AY116" s="961"/>
      <c r="AZ116" s="937" t="s">
        <v>
451</v>
      </c>
      <c r="BA116" s="938"/>
      <c r="BB116" s="938"/>
      <c r="BC116" s="938"/>
      <c r="BD116" s="938"/>
      <c r="BE116" s="938"/>
      <c r="BF116" s="938"/>
      <c r="BG116" s="938"/>
      <c r="BH116" s="938"/>
      <c r="BI116" s="938"/>
      <c r="BJ116" s="938"/>
      <c r="BK116" s="938"/>
      <c r="BL116" s="938"/>
      <c r="BM116" s="938"/>
      <c r="BN116" s="938"/>
      <c r="BO116" s="938"/>
      <c r="BP116" s="939"/>
      <c r="BQ116" s="844" t="s">
        <v>
434</v>
      </c>
      <c r="BR116" s="845"/>
      <c r="BS116" s="845"/>
      <c r="BT116" s="845"/>
      <c r="BU116" s="845"/>
      <c r="BV116" s="845" t="s">
        <v>
434</v>
      </c>
      <c r="BW116" s="845"/>
      <c r="BX116" s="845"/>
      <c r="BY116" s="845"/>
      <c r="BZ116" s="845"/>
      <c r="CA116" s="845" t="s">
        <v>
434</v>
      </c>
      <c r="CB116" s="845"/>
      <c r="CC116" s="845"/>
      <c r="CD116" s="845"/>
      <c r="CE116" s="845"/>
      <c r="CF116" s="903" t="s">
        <v>
410</v>
      </c>
      <c r="CG116" s="904"/>
      <c r="CH116" s="904"/>
      <c r="CI116" s="904"/>
      <c r="CJ116" s="904"/>
      <c r="CK116" s="955"/>
      <c r="CL116" s="849"/>
      <c r="CM116" s="843" t="s">
        <v>
452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
1009997</v>
      </c>
      <c r="DH116" s="808"/>
      <c r="DI116" s="808"/>
      <c r="DJ116" s="808"/>
      <c r="DK116" s="809"/>
      <c r="DL116" s="810">
        <v>
449433</v>
      </c>
      <c r="DM116" s="808"/>
      <c r="DN116" s="808"/>
      <c r="DO116" s="808"/>
      <c r="DP116" s="809"/>
      <c r="DQ116" s="810">
        <v>
1130651</v>
      </c>
      <c r="DR116" s="808"/>
      <c r="DS116" s="808"/>
      <c r="DT116" s="808"/>
      <c r="DU116" s="809"/>
      <c r="DV116" s="852">
        <v>
1</v>
      </c>
      <c r="DW116" s="853"/>
      <c r="DX116" s="853"/>
      <c r="DY116" s="853"/>
      <c r="DZ116" s="854"/>
    </row>
    <row r="117" spans="1:130" s="233" customFormat="1" ht="26.25" customHeight="1" x14ac:dyDescent="0.2">
      <c r="A117" s="923" t="s">
        <v>
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
453</v>
      </c>
      <c r="Z117" s="925"/>
      <c r="AA117" s="930">
        <v>
3053918</v>
      </c>
      <c r="AB117" s="931"/>
      <c r="AC117" s="931"/>
      <c r="AD117" s="931"/>
      <c r="AE117" s="932"/>
      <c r="AF117" s="933">
        <v>
7607789</v>
      </c>
      <c r="AG117" s="931"/>
      <c r="AH117" s="931"/>
      <c r="AI117" s="931"/>
      <c r="AJ117" s="932"/>
      <c r="AK117" s="933">
        <v>
3400018</v>
      </c>
      <c r="AL117" s="931"/>
      <c r="AM117" s="931"/>
      <c r="AN117" s="931"/>
      <c r="AO117" s="932"/>
      <c r="AP117" s="934"/>
      <c r="AQ117" s="935"/>
      <c r="AR117" s="935"/>
      <c r="AS117" s="935"/>
      <c r="AT117" s="936"/>
      <c r="AU117" s="960"/>
      <c r="AV117" s="961"/>
      <c r="AW117" s="961"/>
      <c r="AX117" s="961"/>
      <c r="AY117" s="961"/>
      <c r="AZ117" s="891" t="s">
        <v>
454</v>
      </c>
      <c r="BA117" s="892"/>
      <c r="BB117" s="892"/>
      <c r="BC117" s="892"/>
      <c r="BD117" s="892"/>
      <c r="BE117" s="892"/>
      <c r="BF117" s="892"/>
      <c r="BG117" s="892"/>
      <c r="BH117" s="892"/>
      <c r="BI117" s="892"/>
      <c r="BJ117" s="892"/>
      <c r="BK117" s="892"/>
      <c r="BL117" s="892"/>
      <c r="BM117" s="892"/>
      <c r="BN117" s="892"/>
      <c r="BO117" s="892"/>
      <c r="BP117" s="893"/>
      <c r="BQ117" s="844" t="s">
        <v>
131</v>
      </c>
      <c r="BR117" s="845"/>
      <c r="BS117" s="845"/>
      <c r="BT117" s="845"/>
      <c r="BU117" s="845"/>
      <c r="BV117" s="845" t="s">
        <v>
432</v>
      </c>
      <c r="BW117" s="845"/>
      <c r="BX117" s="845"/>
      <c r="BY117" s="845"/>
      <c r="BZ117" s="845"/>
      <c r="CA117" s="845" t="s">
        <v>
432</v>
      </c>
      <c r="CB117" s="845"/>
      <c r="CC117" s="845"/>
      <c r="CD117" s="845"/>
      <c r="CE117" s="845"/>
      <c r="CF117" s="903" t="s">
        <v>
131</v>
      </c>
      <c r="CG117" s="904"/>
      <c r="CH117" s="904"/>
      <c r="CI117" s="904"/>
      <c r="CJ117" s="904"/>
      <c r="CK117" s="955"/>
      <c r="CL117" s="849"/>
      <c r="CM117" s="843" t="s">
        <v>
455</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
131</v>
      </c>
      <c r="DH117" s="808"/>
      <c r="DI117" s="808"/>
      <c r="DJ117" s="808"/>
      <c r="DK117" s="809"/>
      <c r="DL117" s="810" t="s">
        <v>
432</v>
      </c>
      <c r="DM117" s="808"/>
      <c r="DN117" s="808"/>
      <c r="DO117" s="808"/>
      <c r="DP117" s="809"/>
      <c r="DQ117" s="810" t="s">
        <v>
131</v>
      </c>
      <c r="DR117" s="808"/>
      <c r="DS117" s="808"/>
      <c r="DT117" s="808"/>
      <c r="DU117" s="809"/>
      <c r="DV117" s="852" t="s">
        <v>
131</v>
      </c>
      <c r="DW117" s="853"/>
      <c r="DX117" s="853"/>
      <c r="DY117" s="853"/>
      <c r="DZ117" s="854"/>
    </row>
    <row r="118" spans="1:130" s="233" customFormat="1" ht="26.25" customHeight="1" x14ac:dyDescent="0.2">
      <c r="A118" s="923" t="s">
        <v>
427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
424</v>
      </c>
      <c r="AB118" s="924"/>
      <c r="AC118" s="924"/>
      <c r="AD118" s="924"/>
      <c r="AE118" s="925"/>
      <c r="AF118" s="926" t="s">
        <v>
425</v>
      </c>
      <c r="AG118" s="924"/>
      <c r="AH118" s="924"/>
      <c r="AI118" s="924"/>
      <c r="AJ118" s="925"/>
      <c r="AK118" s="926" t="s">
        <v>
307</v>
      </c>
      <c r="AL118" s="924"/>
      <c r="AM118" s="924"/>
      <c r="AN118" s="924"/>
      <c r="AO118" s="925"/>
      <c r="AP118" s="927" t="s">
        <v>
426</v>
      </c>
      <c r="AQ118" s="928"/>
      <c r="AR118" s="928"/>
      <c r="AS118" s="928"/>
      <c r="AT118" s="929"/>
      <c r="AU118" s="960"/>
      <c r="AV118" s="961"/>
      <c r="AW118" s="961"/>
      <c r="AX118" s="961"/>
      <c r="AY118" s="961"/>
      <c r="AZ118" s="866" t="s">
        <v>
456</v>
      </c>
      <c r="BA118" s="867"/>
      <c r="BB118" s="867"/>
      <c r="BC118" s="867"/>
      <c r="BD118" s="867"/>
      <c r="BE118" s="867"/>
      <c r="BF118" s="867"/>
      <c r="BG118" s="867"/>
      <c r="BH118" s="867"/>
      <c r="BI118" s="867"/>
      <c r="BJ118" s="867"/>
      <c r="BK118" s="867"/>
      <c r="BL118" s="867"/>
      <c r="BM118" s="867"/>
      <c r="BN118" s="867"/>
      <c r="BO118" s="867"/>
      <c r="BP118" s="868"/>
      <c r="BQ118" s="907" t="s">
        <v>
432</v>
      </c>
      <c r="BR118" s="873"/>
      <c r="BS118" s="873"/>
      <c r="BT118" s="873"/>
      <c r="BU118" s="873"/>
      <c r="BV118" s="873" t="s">
        <v>
432</v>
      </c>
      <c r="BW118" s="873"/>
      <c r="BX118" s="873"/>
      <c r="BY118" s="873"/>
      <c r="BZ118" s="873"/>
      <c r="CA118" s="873" t="s">
        <v>
457</v>
      </c>
      <c r="CB118" s="873"/>
      <c r="CC118" s="873"/>
      <c r="CD118" s="873"/>
      <c r="CE118" s="873"/>
      <c r="CF118" s="903" t="s">
        <v>
131</v>
      </c>
      <c r="CG118" s="904"/>
      <c r="CH118" s="904"/>
      <c r="CI118" s="904"/>
      <c r="CJ118" s="904"/>
      <c r="CK118" s="955"/>
      <c r="CL118" s="849"/>
      <c r="CM118" s="843" t="s">
        <v>
458</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
131</v>
      </c>
      <c r="DH118" s="808"/>
      <c r="DI118" s="808"/>
      <c r="DJ118" s="808"/>
      <c r="DK118" s="809"/>
      <c r="DL118" s="810" t="s">
        <v>
131</v>
      </c>
      <c r="DM118" s="808"/>
      <c r="DN118" s="808"/>
      <c r="DO118" s="808"/>
      <c r="DP118" s="809"/>
      <c r="DQ118" s="810" t="s">
        <v>
131</v>
      </c>
      <c r="DR118" s="808"/>
      <c r="DS118" s="808"/>
      <c r="DT118" s="808"/>
      <c r="DU118" s="809"/>
      <c r="DV118" s="852" t="s">
        <v>
131</v>
      </c>
      <c r="DW118" s="853"/>
      <c r="DX118" s="853"/>
      <c r="DY118" s="853"/>
      <c r="DZ118" s="854"/>
    </row>
    <row r="119" spans="1:130" s="233" customFormat="1" ht="26.25" customHeight="1" x14ac:dyDescent="0.2">
      <c r="A119" s="846" t="s">
        <v>
430</v>
      </c>
      <c r="B119" s="847"/>
      <c r="C119" s="888" t="s">
        <v>
431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
131</v>
      </c>
      <c r="AB119" s="917"/>
      <c r="AC119" s="917"/>
      <c r="AD119" s="917"/>
      <c r="AE119" s="918"/>
      <c r="AF119" s="919" t="s">
        <v>
131</v>
      </c>
      <c r="AG119" s="917"/>
      <c r="AH119" s="917"/>
      <c r="AI119" s="917"/>
      <c r="AJ119" s="918"/>
      <c r="AK119" s="919" t="s">
        <v>
131</v>
      </c>
      <c r="AL119" s="917"/>
      <c r="AM119" s="917"/>
      <c r="AN119" s="917"/>
      <c r="AO119" s="918"/>
      <c r="AP119" s="920" t="s">
        <v>
131</v>
      </c>
      <c r="AQ119" s="921"/>
      <c r="AR119" s="921"/>
      <c r="AS119" s="921"/>
      <c r="AT119" s="922"/>
      <c r="AU119" s="962"/>
      <c r="AV119" s="963"/>
      <c r="AW119" s="963"/>
      <c r="AX119" s="963"/>
      <c r="AY119" s="963"/>
      <c r="AZ119" s="254" t="s">
        <v>
189</v>
      </c>
      <c r="BA119" s="254"/>
      <c r="BB119" s="254"/>
      <c r="BC119" s="254"/>
      <c r="BD119" s="254"/>
      <c r="BE119" s="254"/>
      <c r="BF119" s="254"/>
      <c r="BG119" s="254"/>
      <c r="BH119" s="254"/>
      <c r="BI119" s="254"/>
      <c r="BJ119" s="254"/>
      <c r="BK119" s="254"/>
      <c r="BL119" s="254"/>
      <c r="BM119" s="254"/>
      <c r="BN119" s="254"/>
      <c r="BO119" s="905" t="s">
        <v>
459</v>
      </c>
      <c r="BP119" s="906"/>
      <c r="BQ119" s="907">
        <v>
47233196</v>
      </c>
      <c r="BR119" s="873"/>
      <c r="BS119" s="873"/>
      <c r="BT119" s="873"/>
      <c r="BU119" s="873"/>
      <c r="BV119" s="873">
        <v>
42700516</v>
      </c>
      <c r="BW119" s="873"/>
      <c r="BX119" s="873"/>
      <c r="BY119" s="873"/>
      <c r="BZ119" s="873"/>
      <c r="CA119" s="873">
        <v>
41681689</v>
      </c>
      <c r="CB119" s="873"/>
      <c r="CC119" s="873"/>
      <c r="CD119" s="873"/>
      <c r="CE119" s="873"/>
      <c r="CF119" s="776"/>
      <c r="CG119" s="777"/>
      <c r="CH119" s="777"/>
      <c r="CI119" s="777"/>
      <c r="CJ119" s="862"/>
      <c r="CK119" s="956"/>
      <c r="CL119" s="851"/>
      <c r="CM119" s="866" t="s">
        <v>
460</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
131</v>
      </c>
      <c r="DH119" s="792"/>
      <c r="DI119" s="792"/>
      <c r="DJ119" s="792"/>
      <c r="DK119" s="793"/>
      <c r="DL119" s="794" t="s">
        <v>
131</v>
      </c>
      <c r="DM119" s="792"/>
      <c r="DN119" s="792"/>
      <c r="DO119" s="792"/>
      <c r="DP119" s="793"/>
      <c r="DQ119" s="794" t="s">
        <v>
432</v>
      </c>
      <c r="DR119" s="792"/>
      <c r="DS119" s="792"/>
      <c r="DT119" s="792"/>
      <c r="DU119" s="793"/>
      <c r="DV119" s="876" t="s">
        <v>
131</v>
      </c>
      <c r="DW119" s="877"/>
      <c r="DX119" s="877"/>
      <c r="DY119" s="877"/>
      <c r="DZ119" s="878"/>
    </row>
    <row r="120" spans="1:130" s="233" customFormat="1" ht="26.25" customHeight="1" x14ac:dyDescent="0.2">
      <c r="A120" s="848"/>
      <c r="B120" s="849"/>
      <c r="C120" s="843" t="s">
        <v>
436</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
131</v>
      </c>
      <c r="AB120" s="808"/>
      <c r="AC120" s="808"/>
      <c r="AD120" s="808"/>
      <c r="AE120" s="809"/>
      <c r="AF120" s="810" t="s">
        <v>
131</v>
      </c>
      <c r="AG120" s="808"/>
      <c r="AH120" s="808"/>
      <c r="AI120" s="808"/>
      <c r="AJ120" s="809"/>
      <c r="AK120" s="810" t="s">
        <v>
131</v>
      </c>
      <c r="AL120" s="808"/>
      <c r="AM120" s="808"/>
      <c r="AN120" s="808"/>
      <c r="AO120" s="809"/>
      <c r="AP120" s="852" t="s">
        <v>
131</v>
      </c>
      <c r="AQ120" s="853"/>
      <c r="AR120" s="853"/>
      <c r="AS120" s="853"/>
      <c r="AT120" s="854"/>
      <c r="AU120" s="908" t="s">
        <v>
461</v>
      </c>
      <c r="AV120" s="909"/>
      <c r="AW120" s="909"/>
      <c r="AX120" s="909"/>
      <c r="AY120" s="910"/>
      <c r="AZ120" s="888" t="s">
        <v>
462</v>
      </c>
      <c r="BA120" s="836"/>
      <c r="BB120" s="836"/>
      <c r="BC120" s="836"/>
      <c r="BD120" s="836"/>
      <c r="BE120" s="836"/>
      <c r="BF120" s="836"/>
      <c r="BG120" s="836"/>
      <c r="BH120" s="836"/>
      <c r="BI120" s="836"/>
      <c r="BJ120" s="836"/>
      <c r="BK120" s="836"/>
      <c r="BL120" s="836"/>
      <c r="BM120" s="836"/>
      <c r="BN120" s="836"/>
      <c r="BO120" s="836"/>
      <c r="BP120" s="837"/>
      <c r="BQ120" s="889">
        <v>
136735632</v>
      </c>
      <c r="BR120" s="870"/>
      <c r="BS120" s="870"/>
      <c r="BT120" s="870"/>
      <c r="BU120" s="870"/>
      <c r="BV120" s="870">
        <v>
134016263</v>
      </c>
      <c r="BW120" s="870"/>
      <c r="BX120" s="870"/>
      <c r="BY120" s="870"/>
      <c r="BZ120" s="870"/>
      <c r="CA120" s="870">
        <v>
137623924</v>
      </c>
      <c r="CB120" s="870"/>
      <c r="CC120" s="870"/>
      <c r="CD120" s="870"/>
      <c r="CE120" s="870"/>
      <c r="CF120" s="894">
        <v>
119.1</v>
      </c>
      <c r="CG120" s="895"/>
      <c r="CH120" s="895"/>
      <c r="CI120" s="895"/>
      <c r="CJ120" s="895"/>
      <c r="CK120" s="896" t="s">
        <v>
463</v>
      </c>
      <c r="CL120" s="880"/>
      <c r="CM120" s="880"/>
      <c r="CN120" s="880"/>
      <c r="CO120" s="881"/>
      <c r="CP120" s="900" t="s">
        <v>
407</v>
      </c>
      <c r="CQ120" s="901"/>
      <c r="CR120" s="901"/>
      <c r="CS120" s="901"/>
      <c r="CT120" s="901"/>
      <c r="CU120" s="901"/>
      <c r="CV120" s="901"/>
      <c r="CW120" s="901"/>
      <c r="CX120" s="901"/>
      <c r="CY120" s="901"/>
      <c r="CZ120" s="901"/>
      <c r="DA120" s="901"/>
      <c r="DB120" s="901"/>
      <c r="DC120" s="901"/>
      <c r="DD120" s="901"/>
      <c r="DE120" s="901"/>
      <c r="DF120" s="902"/>
      <c r="DG120" s="889">
        <v>
168765</v>
      </c>
      <c r="DH120" s="870"/>
      <c r="DI120" s="870"/>
      <c r="DJ120" s="870"/>
      <c r="DK120" s="870"/>
      <c r="DL120" s="870">
        <v>
121229</v>
      </c>
      <c r="DM120" s="870"/>
      <c r="DN120" s="870"/>
      <c r="DO120" s="870"/>
      <c r="DP120" s="870"/>
      <c r="DQ120" s="870">
        <v>
99667</v>
      </c>
      <c r="DR120" s="870"/>
      <c r="DS120" s="870"/>
      <c r="DT120" s="870"/>
      <c r="DU120" s="870"/>
      <c r="DV120" s="871">
        <v>
0.1</v>
      </c>
      <c r="DW120" s="871"/>
      <c r="DX120" s="871"/>
      <c r="DY120" s="871"/>
      <c r="DZ120" s="872"/>
    </row>
    <row r="121" spans="1:130" s="233" customFormat="1" ht="26.25" customHeight="1" x14ac:dyDescent="0.2">
      <c r="A121" s="848"/>
      <c r="B121" s="849"/>
      <c r="C121" s="891" t="s">
        <v>
464</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
131</v>
      </c>
      <c r="AB121" s="808"/>
      <c r="AC121" s="808"/>
      <c r="AD121" s="808"/>
      <c r="AE121" s="809"/>
      <c r="AF121" s="810" t="s">
        <v>
131</v>
      </c>
      <c r="AG121" s="808"/>
      <c r="AH121" s="808"/>
      <c r="AI121" s="808"/>
      <c r="AJ121" s="809"/>
      <c r="AK121" s="810" t="s">
        <v>
131</v>
      </c>
      <c r="AL121" s="808"/>
      <c r="AM121" s="808"/>
      <c r="AN121" s="808"/>
      <c r="AO121" s="809"/>
      <c r="AP121" s="852" t="s">
        <v>
131</v>
      </c>
      <c r="AQ121" s="853"/>
      <c r="AR121" s="853"/>
      <c r="AS121" s="853"/>
      <c r="AT121" s="854"/>
      <c r="AU121" s="911"/>
      <c r="AV121" s="912"/>
      <c r="AW121" s="912"/>
      <c r="AX121" s="912"/>
      <c r="AY121" s="913"/>
      <c r="AZ121" s="843" t="s">
        <v>
465</v>
      </c>
      <c r="BA121" s="780"/>
      <c r="BB121" s="780"/>
      <c r="BC121" s="780"/>
      <c r="BD121" s="780"/>
      <c r="BE121" s="780"/>
      <c r="BF121" s="780"/>
      <c r="BG121" s="780"/>
      <c r="BH121" s="780"/>
      <c r="BI121" s="780"/>
      <c r="BJ121" s="780"/>
      <c r="BK121" s="780"/>
      <c r="BL121" s="780"/>
      <c r="BM121" s="780"/>
      <c r="BN121" s="780"/>
      <c r="BO121" s="780"/>
      <c r="BP121" s="781"/>
      <c r="BQ121" s="844">
        <v>
6916229</v>
      </c>
      <c r="BR121" s="845"/>
      <c r="BS121" s="845"/>
      <c r="BT121" s="845"/>
      <c r="BU121" s="845"/>
      <c r="BV121" s="845">
        <v>
6990723</v>
      </c>
      <c r="BW121" s="845"/>
      <c r="BX121" s="845"/>
      <c r="BY121" s="845"/>
      <c r="BZ121" s="845"/>
      <c r="CA121" s="845">
        <v>
3281677</v>
      </c>
      <c r="CB121" s="845"/>
      <c r="CC121" s="845"/>
      <c r="CD121" s="845"/>
      <c r="CE121" s="845"/>
      <c r="CF121" s="903">
        <v>
2.8</v>
      </c>
      <c r="CG121" s="904"/>
      <c r="CH121" s="904"/>
      <c r="CI121" s="904"/>
      <c r="CJ121" s="904"/>
      <c r="CK121" s="897"/>
      <c r="CL121" s="883"/>
      <c r="CM121" s="883"/>
      <c r="CN121" s="883"/>
      <c r="CO121" s="884"/>
      <c r="CP121" s="863" t="s">
        <v>
406</v>
      </c>
      <c r="CQ121" s="864"/>
      <c r="CR121" s="864"/>
      <c r="CS121" s="864"/>
      <c r="CT121" s="864"/>
      <c r="CU121" s="864"/>
      <c r="CV121" s="864"/>
      <c r="CW121" s="864"/>
      <c r="CX121" s="864"/>
      <c r="CY121" s="864"/>
      <c r="CZ121" s="864"/>
      <c r="DA121" s="864"/>
      <c r="DB121" s="864"/>
      <c r="DC121" s="864"/>
      <c r="DD121" s="864"/>
      <c r="DE121" s="864"/>
      <c r="DF121" s="865"/>
      <c r="DG121" s="844" t="s">
        <v>
131</v>
      </c>
      <c r="DH121" s="845"/>
      <c r="DI121" s="845"/>
      <c r="DJ121" s="845"/>
      <c r="DK121" s="845"/>
      <c r="DL121" s="845" t="s">
        <v>
432</v>
      </c>
      <c r="DM121" s="845"/>
      <c r="DN121" s="845"/>
      <c r="DO121" s="845"/>
      <c r="DP121" s="845"/>
      <c r="DQ121" s="845" t="s">
        <v>
131</v>
      </c>
      <c r="DR121" s="845"/>
      <c r="DS121" s="845"/>
      <c r="DT121" s="845"/>
      <c r="DU121" s="845"/>
      <c r="DV121" s="822" t="s">
        <v>
131</v>
      </c>
      <c r="DW121" s="822"/>
      <c r="DX121" s="822"/>
      <c r="DY121" s="822"/>
      <c r="DZ121" s="823"/>
    </row>
    <row r="122" spans="1:130" s="233" customFormat="1" ht="26.25" customHeight="1" x14ac:dyDescent="0.2">
      <c r="A122" s="848"/>
      <c r="B122" s="849"/>
      <c r="C122" s="843" t="s">
        <v>
446</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
432</v>
      </c>
      <c r="AB122" s="808"/>
      <c r="AC122" s="808"/>
      <c r="AD122" s="808"/>
      <c r="AE122" s="809"/>
      <c r="AF122" s="810" t="s">
        <v>
131</v>
      </c>
      <c r="AG122" s="808"/>
      <c r="AH122" s="808"/>
      <c r="AI122" s="808"/>
      <c r="AJ122" s="809"/>
      <c r="AK122" s="810" t="s">
        <v>
131</v>
      </c>
      <c r="AL122" s="808"/>
      <c r="AM122" s="808"/>
      <c r="AN122" s="808"/>
      <c r="AO122" s="809"/>
      <c r="AP122" s="852" t="s">
        <v>
131</v>
      </c>
      <c r="AQ122" s="853"/>
      <c r="AR122" s="853"/>
      <c r="AS122" s="853"/>
      <c r="AT122" s="854"/>
      <c r="AU122" s="911"/>
      <c r="AV122" s="912"/>
      <c r="AW122" s="912"/>
      <c r="AX122" s="912"/>
      <c r="AY122" s="913"/>
      <c r="AZ122" s="866" t="s">
        <v>
466</v>
      </c>
      <c r="BA122" s="867"/>
      <c r="BB122" s="867"/>
      <c r="BC122" s="867"/>
      <c r="BD122" s="867"/>
      <c r="BE122" s="867"/>
      <c r="BF122" s="867"/>
      <c r="BG122" s="867"/>
      <c r="BH122" s="867"/>
      <c r="BI122" s="867"/>
      <c r="BJ122" s="867"/>
      <c r="BK122" s="867"/>
      <c r="BL122" s="867"/>
      <c r="BM122" s="867"/>
      <c r="BN122" s="867"/>
      <c r="BO122" s="867"/>
      <c r="BP122" s="868"/>
      <c r="BQ122" s="907">
        <v>
59577793</v>
      </c>
      <c r="BR122" s="873"/>
      <c r="BS122" s="873"/>
      <c r="BT122" s="873"/>
      <c r="BU122" s="873"/>
      <c r="BV122" s="873">
        <v>
54514478</v>
      </c>
      <c r="BW122" s="873"/>
      <c r="BX122" s="873"/>
      <c r="BY122" s="873"/>
      <c r="BZ122" s="873"/>
      <c r="CA122" s="873">
        <v>
52348836</v>
      </c>
      <c r="CB122" s="873"/>
      <c r="CC122" s="873"/>
      <c r="CD122" s="873"/>
      <c r="CE122" s="873"/>
      <c r="CF122" s="874">
        <v>
45.3</v>
      </c>
      <c r="CG122" s="875"/>
      <c r="CH122" s="875"/>
      <c r="CI122" s="875"/>
      <c r="CJ122" s="875"/>
      <c r="CK122" s="897"/>
      <c r="CL122" s="883"/>
      <c r="CM122" s="883"/>
      <c r="CN122" s="883"/>
      <c r="CO122" s="884"/>
      <c r="CP122" s="863" t="s">
        <v>
405</v>
      </c>
      <c r="CQ122" s="864"/>
      <c r="CR122" s="864"/>
      <c r="CS122" s="864"/>
      <c r="CT122" s="864"/>
      <c r="CU122" s="864"/>
      <c r="CV122" s="864"/>
      <c r="CW122" s="864"/>
      <c r="CX122" s="864"/>
      <c r="CY122" s="864"/>
      <c r="CZ122" s="864"/>
      <c r="DA122" s="864"/>
      <c r="DB122" s="864"/>
      <c r="DC122" s="864"/>
      <c r="DD122" s="864"/>
      <c r="DE122" s="864"/>
      <c r="DF122" s="865"/>
      <c r="DG122" s="844" t="s">
        <v>
131</v>
      </c>
      <c r="DH122" s="845"/>
      <c r="DI122" s="845"/>
      <c r="DJ122" s="845"/>
      <c r="DK122" s="845"/>
      <c r="DL122" s="845" t="s">
        <v>
131</v>
      </c>
      <c r="DM122" s="845"/>
      <c r="DN122" s="845"/>
      <c r="DO122" s="845"/>
      <c r="DP122" s="845"/>
      <c r="DQ122" s="845" t="s">
        <v>
131</v>
      </c>
      <c r="DR122" s="845"/>
      <c r="DS122" s="845"/>
      <c r="DT122" s="845"/>
      <c r="DU122" s="845"/>
      <c r="DV122" s="822" t="s">
        <v>
131</v>
      </c>
      <c r="DW122" s="822"/>
      <c r="DX122" s="822"/>
      <c r="DY122" s="822"/>
      <c r="DZ122" s="823"/>
    </row>
    <row r="123" spans="1:130" s="233" customFormat="1" ht="26.25" customHeight="1" x14ac:dyDescent="0.2">
      <c r="A123" s="848"/>
      <c r="B123" s="849"/>
      <c r="C123" s="843" t="s">
        <v>
452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v>
109898</v>
      </c>
      <c r="AB123" s="808"/>
      <c r="AC123" s="808"/>
      <c r="AD123" s="808"/>
      <c r="AE123" s="809"/>
      <c r="AF123" s="810">
        <v>
154027</v>
      </c>
      <c r="AG123" s="808"/>
      <c r="AH123" s="808"/>
      <c r="AI123" s="808"/>
      <c r="AJ123" s="809"/>
      <c r="AK123" s="810">
        <v>
103830</v>
      </c>
      <c r="AL123" s="808"/>
      <c r="AM123" s="808"/>
      <c r="AN123" s="808"/>
      <c r="AO123" s="809"/>
      <c r="AP123" s="852">
        <v>
0.1</v>
      </c>
      <c r="AQ123" s="853"/>
      <c r="AR123" s="853"/>
      <c r="AS123" s="853"/>
      <c r="AT123" s="854"/>
      <c r="AU123" s="914"/>
      <c r="AV123" s="915"/>
      <c r="AW123" s="915"/>
      <c r="AX123" s="915"/>
      <c r="AY123" s="915"/>
      <c r="AZ123" s="254" t="s">
        <v>
189</v>
      </c>
      <c r="BA123" s="254"/>
      <c r="BB123" s="254"/>
      <c r="BC123" s="254"/>
      <c r="BD123" s="254"/>
      <c r="BE123" s="254"/>
      <c r="BF123" s="254"/>
      <c r="BG123" s="254"/>
      <c r="BH123" s="254"/>
      <c r="BI123" s="254"/>
      <c r="BJ123" s="254"/>
      <c r="BK123" s="254"/>
      <c r="BL123" s="254"/>
      <c r="BM123" s="254"/>
      <c r="BN123" s="254"/>
      <c r="BO123" s="905" t="s">
        <v>
467</v>
      </c>
      <c r="BP123" s="906"/>
      <c r="BQ123" s="860">
        <v>
203229654</v>
      </c>
      <c r="BR123" s="861"/>
      <c r="BS123" s="861"/>
      <c r="BT123" s="861"/>
      <c r="BU123" s="861"/>
      <c r="BV123" s="861">
        <v>
195521464</v>
      </c>
      <c r="BW123" s="861"/>
      <c r="BX123" s="861"/>
      <c r="BY123" s="861"/>
      <c r="BZ123" s="861"/>
      <c r="CA123" s="861">
        <v>
193254437</v>
      </c>
      <c r="CB123" s="861"/>
      <c r="CC123" s="861"/>
      <c r="CD123" s="861"/>
      <c r="CE123" s="861"/>
      <c r="CF123" s="776"/>
      <c r="CG123" s="777"/>
      <c r="CH123" s="777"/>
      <c r="CI123" s="777"/>
      <c r="CJ123" s="862"/>
      <c r="CK123" s="897"/>
      <c r="CL123" s="883"/>
      <c r="CM123" s="883"/>
      <c r="CN123" s="883"/>
      <c r="CO123" s="884"/>
      <c r="CP123" s="863" t="s">
        <v>
404</v>
      </c>
      <c r="CQ123" s="864"/>
      <c r="CR123" s="864"/>
      <c r="CS123" s="864"/>
      <c r="CT123" s="864"/>
      <c r="CU123" s="864"/>
      <c r="CV123" s="864"/>
      <c r="CW123" s="864"/>
      <c r="CX123" s="864"/>
      <c r="CY123" s="864"/>
      <c r="CZ123" s="864"/>
      <c r="DA123" s="864"/>
      <c r="DB123" s="864"/>
      <c r="DC123" s="864"/>
      <c r="DD123" s="864"/>
      <c r="DE123" s="864"/>
      <c r="DF123" s="865"/>
      <c r="DG123" s="807" t="s">
        <v>
432</v>
      </c>
      <c r="DH123" s="808"/>
      <c r="DI123" s="808"/>
      <c r="DJ123" s="808"/>
      <c r="DK123" s="809"/>
      <c r="DL123" s="810" t="s">
        <v>
131</v>
      </c>
      <c r="DM123" s="808"/>
      <c r="DN123" s="808"/>
      <c r="DO123" s="808"/>
      <c r="DP123" s="809"/>
      <c r="DQ123" s="810" t="s">
        <v>
131</v>
      </c>
      <c r="DR123" s="808"/>
      <c r="DS123" s="808"/>
      <c r="DT123" s="808"/>
      <c r="DU123" s="809"/>
      <c r="DV123" s="852" t="s">
        <v>
131</v>
      </c>
      <c r="DW123" s="853"/>
      <c r="DX123" s="853"/>
      <c r="DY123" s="853"/>
      <c r="DZ123" s="854"/>
    </row>
    <row r="124" spans="1:130" s="233" customFormat="1" ht="26.25" customHeight="1" thickBot="1" x14ac:dyDescent="0.25">
      <c r="A124" s="848"/>
      <c r="B124" s="849"/>
      <c r="C124" s="843" t="s">
        <v>
455</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
131</v>
      </c>
      <c r="AB124" s="808"/>
      <c r="AC124" s="808"/>
      <c r="AD124" s="808"/>
      <c r="AE124" s="809"/>
      <c r="AF124" s="810" t="s">
        <v>
131</v>
      </c>
      <c r="AG124" s="808"/>
      <c r="AH124" s="808"/>
      <c r="AI124" s="808"/>
      <c r="AJ124" s="809"/>
      <c r="AK124" s="810" t="s">
        <v>
131</v>
      </c>
      <c r="AL124" s="808"/>
      <c r="AM124" s="808"/>
      <c r="AN124" s="808"/>
      <c r="AO124" s="809"/>
      <c r="AP124" s="852" t="s">
        <v>
131</v>
      </c>
      <c r="AQ124" s="853"/>
      <c r="AR124" s="853"/>
      <c r="AS124" s="853"/>
      <c r="AT124" s="854"/>
      <c r="AU124" s="855" t="s">
        <v>
468</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
131</v>
      </c>
      <c r="BR124" s="859"/>
      <c r="BS124" s="859"/>
      <c r="BT124" s="859"/>
      <c r="BU124" s="859"/>
      <c r="BV124" s="859" t="s">
        <v>
131</v>
      </c>
      <c r="BW124" s="859"/>
      <c r="BX124" s="859"/>
      <c r="BY124" s="859"/>
      <c r="BZ124" s="859"/>
      <c r="CA124" s="859" t="s">
        <v>
131</v>
      </c>
      <c r="CB124" s="859"/>
      <c r="CC124" s="859"/>
      <c r="CD124" s="859"/>
      <c r="CE124" s="859"/>
      <c r="CF124" s="754"/>
      <c r="CG124" s="755"/>
      <c r="CH124" s="755"/>
      <c r="CI124" s="755"/>
      <c r="CJ124" s="890"/>
      <c r="CK124" s="898"/>
      <c r="CL124" s="898"/>
      <c r="CM124" s="898"/>
      <c r="CN124" s="898"/>
      <c r="CO124" s="899"/>
      <c r="CP124" s="863" t="s">
        <v>
469</v>
      </c>
      <c r="CQ124" s="864"/>
      <c r="CR124" s="864"/>
      <c r="CS124" s="864"/>
      <c r="CT124" s="864"/>
      <c r="CU124" s="864"/>
      <c r="CV124" s="864"/>
      <c r="CW124" s="864"/>
      <c r="CX124" s="864"/>
      <c r="CY124" s="864"/>
      <c r="CZ124" s="864"/>
      <c r="DA124" s="864"/>
      <c r="DB124" s="864"/>
      <c r="DC124" s="864"/>
      <c r="DD124" s="864"/>
      <c r="DE124" s="864"/>
      <c r="DF124" s="865"/>
      <c r="DG124" s="791" t="s">
        <v>
131</v>
      </c>
      <c r="DH124" s="792"/>
      <c r="DI124" s="792"/>
      <c r="DJ124" s="792"/>
      <c r="DK124" s="793"/>
      <c r="DL124" s="794" t="s">
        <v>
131</v>
      </c>
      <c r="DM124" s="792"/>
      <c r="DN124" s="792"/>
      <c r="DO124" s="792"/>
      <c r="DP124" s="793"/>
      <c r="DQ124" s="794" t="s">
        <v>
131</v>
      </c>
      <c r="DR124" s="792"/>
      <c r="DS124" s="792"/>
      <c r="DT124" s="792"/>
      <c r="DU124" s="793"/>
      <c r="DV124" s="876" t="s">
        <v>
131</v>
      </c>
      <c r="DW124" s="877"/>
      <c r="DX124" s="877"/>
      <c r="DY124" s="877"/>
      <c r="DZ124" s="878"/>
    </row>
    <row r="125" spans="1:130" s="233" customFormat="1" ht="26.25" customHeight="1" x14ac:dyDescent="0.2">
      <c r="A125" s="848"/>
      <c r="B125" s="849"/>
      <c r="C125" s="843" t="s">
        <v>
458</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
131</v>
      </c>
      <c r="AB125" s="808"/>
      <c r="AC125" s="808"/>
      <c r="AD125" s="808"/>
      <c r="AE125" s="809"/>
      <c r="AF125" s="810" t="s">
        <v>
131</v>
      </c>
      <c r="AG125" s="808"/>
      <c r="AH125" s="808"/>
      <c r="AI125" s="808"/>
      <c r="AJ125" s="809"/>
      <c r="AK125" s="810" t="s">
        <v>
131</v>
      </c>
      <c r="AL125" s="808"/>
      <c r="AM125" s="808"/>
      <c r="AN125" s="808"/>
      <c r="AO125" s="809"/>
      <c r="AP125" s="852" t="s">
        <v>
131</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
470</v>
      </c>
      <c r="CL125" s="880"/>
      <c r="CM125" s="880"/>
      <c r="CN125" s="880"/>
      <c r="CO125" s="881"/>
      <c r="CP125" s="888" t="s">
        <v>
471</v>
      </c>
      <c r="CQ125" s="836"/>
      <c r="CR125" s="836"/>
      <c r="CS125" s="836"/>
      <c r="CT125" s="836"/>
      <c r="CU125" s="836"/>
      <c r="CV125" s="836"/>
      <c r="CW125" s="836"/>
      <c r="CX125" s="836"/>
      <c r="CY125" s="836"/>
      <c r="CZ125" s="836"/>
      <c r="DA125" s="836"/>
      <c r="DB125" s="836"/>
      <c r="DC125" s="836"/>
      <c r="DD125" s="836"/>
      <c r="DE125" s="836"/>
      <c r="DF125" s="837"/>
      <c r="DG125" s="889" t="s">
        <v>
457</v>
      </c>
      <c r="DH125" s="870"/>
      <c r="DI125" s="870"/>
      <c r="DJ125" s="870"/>
      <c r="DK125" s="870"/>
      <c r="DL125" s="870" t="s">
        <v>
131</v>
      </c>
      <c r="DM125" s="870"/>
      <c r="DN125" s="870"/>
      <c r="DO125" s="870"/>
      <c r="DP125" s="870"/>
      <c r="DQ125" s="870" t="s">
        <v>
432</v>
      </c>
      <c r="DR125" s="870"/>
      <c r="DS125" s="870"/>
      <c r="DT125" s="870"/>
      <c r="DU125" s="870"/>
      <c r="DV125" s="871" t="s">
        <v>
457</v>
      </c>
      <c r="DW125" s="871"/>
      <c r="DX125" s="871"/>
      <c r="DY125" s="871"/>
      <c r="DZ125" s="872"/>
    </row>
    <row r="126" spans="1:130" s="233" customFormat="1" ht="26.25" customHeight="1" thickBot="1" x14ac:dyDescent="0.25">
      <c r="A126" s="848"/>
      <c r="B126" s="849"/>
      <c r="C126" s="843" t="s">
        <v>
460</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
1712250</v>
      </c>
      <c r="AB126" s="808"/>
      <c r="AC126" s="808"/>
      <c r="AD126" s="808"/>
      <c r="AE126" s="809"/>
      <c r="AF126" s="810">
        <v>
6146693</v>
      </c>
      <c r="AG126" s="808"/>
      <c r="AH126" s="808"/>
      <c r="AI126" s="808"/>
      <c r="AJ126" s="809"/>
      <c r="AK126" s="810">
        <v>
1954744</v>
      </c>
      <c r="AL126" s="808"/>
      <c r="AM126" s="808"/>
      <c r="AN126" s="808"/>
      <c r="AO126" s="809"/>
      <c r="AP126" s="852">
        <v>
1.7</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
472</v>
      </c>
      <c r="CQ126" s="780"/>
      <c r="CR126" s="780"/>
      <c r="CS126" s="780"/>
      <c r="CT126" s="780"/>
      <c r="CU126" s="780"/>
      <c r="CV126" s="780"/>
      <c r="CW126" s="780"/>
      <c r="CX126" s="780"/>
      <c r="CY126" s="780"/>
      <c r="CZ126" s="780"/>
      <c r="DA126" s="780"/>
      <c r="DB126" s="780"/>
      <c r="DC126" s="780"/>
      <c r="DD126" s="780"/>
      <c r="DE126" s="780"/>
      <c r="DF126" s="781"/>
      <c r="DG126" s="844" t="s">
        <v>
457</v>
      </c>
      <c r="DH126" s="845"/>
      <c r="DI126" s="845"/>
      <c r="DJ126" s="845"/>
      <c r="DK126" s="845"/>
      <c r="DL126" s="845" t="s">
        <v>
131</v>
      </c>
      <c r="DM126" s="845"/>
      <c r="DN126" s="845"/>
      <c r="DO126" s="845"/>
      <c r="DP126" s="845"/>
      <c r="DQ126" s="845" t="s">
        <v>
131</v>
      </c>
      <c r="DR126" s="845"/>
      <c r="DS126" s="845"/>
      <c r="DT126" s="845"/>
      <c r="DU126" s="845"/>
      <c r="DV126" s="822" t="s">
        <v>
131</v>
      </c>
      <c r="DW126" s="822"/>
      <c r="DX126" s="822"/>
      <c r="DY126" s="822"/>
      <c r="DZ126" s="823"/>
    </row>
    <row r="127" spans="1:130" s="233" customFormat="1" ht="26.25" customHeight="1" x14ac:dyDescent="0.2">
      <c r="A127" s="850"/>
      <c r="B127" s="851"/>
      <c r="C127" s="866" t="s">
        <v>
473</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
131</v>
      </c>
      <c r="AB127" s="808"/>
      <c r="AC127" s="808"/>
      <c r="AD127" s="808"/>
      <c r="AE127" s="809"/>
      <c r="AF127" s="810" t="s">
        <v>
131</v>
      </c>
      <c r="AG127" s="808"/>
      <c r="AH127" s="808"/>
      <c r="AI127" s="808"/>
      <c r="AJ127" s="809"/>
      <c r="AK127" s="810" t="s">
        <v>
432</v>
      </c>
      <c r="AL127" s="808"/>
      <c r="AM127" s="808"/>
      <c r="AN127" s="808"/>
      <c r="AO127" s="809"/>
      <c r="AP127" s="852" t="s">
        <v>
131</v>
      </c>
      <c r="AQ127" s="853"/>
      <c r="AR127" s="853"/>
      <c r="AS127" s="853"/>
      <c r="AT127" s="854"/>
      <c r="AU127" s="235"/>
      <c r="AV127" s="235"/>
      <c r="AW127" s="235"/>
      <c r="AX127" s="869" t="s">
        <v>
474</v>
      </c>
      <c r="AY127" s="840"/>
      <c r="AZ127" s="840"/>
      <c r="BA127" s="840"/>
      <c r="BB127" s="840"/>
      <c r="BC127" s="840"/>
      <c r="BD127" s="840"/>
      <c r="BE127" s="841"/>
      <c r="BF127" s="839" t="s">
        <v>
475</v>
      </c>
      <c r="BG127" s="840"/>
      <c r="BH127" s="840"/>
      <c r="BI127" s="840"/>
      <c r="BJ127" s="840"/>
      <c r="BK127" s="840"/>
      <c r="BL127" s="841"/>
      <c r="BM127" s="839" t="s">
        <v>
476</v>
      </c>
      <c r="BN127" s="840"/>
      <c r="BO127" s="840"/>
      <c r="BP127" s="840"/>
      <c r="BQ127" s="840"/>
      <c r="BR127" s="840"/>
      <c r="BS127" s="841"/>
      <c r="BT127" s="839" t="s">
        <v>
477</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
478</v>
      </c>
      <c r="CQ127" s="780"/>
      <c r="CR127" s="780"/>
      <c r="CS127" s="780"/>
      <c r="CT127" s="780"/>
      <c r="CU127" s="780"/>
      <c r="CV127" s="780"/>
      <c r="CW127" s="780"/>
      <c r="CX127" s="780"/>
      <c r="CY127" s="780"/>
      <c r="CZ127" s="780"/>
      <c r="DA127" s="780"/>
      <c r="DB127" s="780"/>
      <c r="DC127" s="780"/>
      <c r="DD127" s="780"/>
      <c r="DE127" s="780"/>
      <c r="DF127" s="781"/>
      <c r="DG127" s="844" t="s">
        <v>
131</v>
      </c>
      <c r="DH127" s="845"/>
      <c r="DI127" s="845"/>
      <c r="DJ127" s="845"/>
      <c r="DK127" s="845"/>
      <c r="DL127" s="845" t="s">
        <v>
457</v>
      </c>
      <c r="DM127" s="845"/>
      <c r="DN127" s="845"/>
      <c r="DO127" s="845"/>
      <c r="DP127" s="845"/>
      <c r="DQ127" s="845" t="s">
        <v>
131</v>
      </c>
      <c r="DR127" s="845"/>
      <c r="DS127" s="845"/>
      <c r="DT127" s="845"/>
      <c r="DU127" s="845"/>
      <c r="DV127" s="822" t="s">
        <v>
131</v>
      </c>
      <c r="DW127" s="822"/>
      <c r="DX127" s="822"/>
      <c r="DY127" s="822"/>
      <c r="DZ127" s="823"/>
    </row>
    <row r="128" spans="1:130" s="233" customFormat="1" ht="26.25" customHeight="1" thickBot="1" x14ac:dyDescent="0.25">
      <c r="A128" s="824" t="s">
        <v>
479</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
480</v>
      </c>
      <c r="X128" s="826"/>
      <c r="Y128" s="826"/>
      <c r="Z128" s="827"/>
      <c r="AA128" s="828" t="s">
        <v>
131</v>
      </c>
      <c r="AB128" s="829"/>
      <c r="AC128" s="829"/>
      <c r="AD128" s="829"/>
      <c r="AE128" s="830"/>
      <c r="AF128" s="831" t="s">
        <v>
131</v>
      </c>
      <c r="AG128" s="829"/>
      <c r="AH128" s="829"/>
      <c r="AI128" s="829"/>
      <c r="AJ128" s="830"/>
      <c r="AK128" s="831" t="s">
        <v>
131</v>
      </c>
      <c r="AL128" s="829"/>
      <c r="AM128" s="829"/>
      <c r="AN128" s="829"/>
      <c r="AO128" s="830"/>
      <c r="AP128" s="832"/>
      <c r="AQ128" s="833"/>
      <c r="AR128" s="833"/>
      <c r="AS128" s="833"/>
      <c r="AT128" s="834"/>
      <c r="AU128" s="235"/>
      <c r="AV128" s="235"/>
      <c r="AW128" s="235"/>
      <c r="AX128" s="835" t="s">
        <v>
481</v>
      </c>
      <c r="AY128" s="836"/>
      <c r="AZ128" s="836"/>
      <c r="BA128" s="836"/>
      <c r="BB128" s="836"/>
      <c r="BC128" s="836"/>
      <c r="BD128" s="836"/>
      <c r="BE128" s="837"/>
      <c r="BF128" s="814" t="s">
        <v>
131</v>
      </c>
      <c r="BG128" s="815"/>
      <c r="BH128" s="815"/>
      <c r="BI128" s="815"/>
      <c r="BJ128" s="815"/>
      <c r="BK128" s="815"/>
      <c r="BL128" s="838"/>
      <c r="BM128" s="814">
        <v>
11.25</v>
      </c>
      <c r="BN128" s="815"/>
      <c r="BO128" s="815"/>
      <c r="BP128" s="815"/>
      <c r="BQ128" s="815"/>
      <c r="BR128" s="815"/>
      <c r="BS128" s="838"/>
      <c r="BT128" s="814">
        <v>
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
482</v>
      </c>
      <c r="CQ128" s="758"/>
      <c r="CR128" s="758"/>
      <c r="CS128" s="758"/>
      <c r="CT128" s="758"/>
      <c r="CU128" s="758"/>
      <c r="CV128" s="758"/>
      <c r="CW128" s="758"/>
      <c r="CX128" s="758"/>
      <c r="CY128" s="758"/>
      <c r="CZ128" s="758"/>
      <c r="DA128" s="758"/>
      <c r="DB128" s="758"/>
      <c r="DC128" s="758"/>
      <c r="DD128" s="758"/>
      <c r="DE128" s="758"/>
      <c r="DF128" s="759"/>
      <c r="DG128" s="818" t="s">
        <v>
131</v>
      </c>
      <c r="DH128" s="819"/>
      <c r="DI128" s="819"/>
      <c r="DJ128" s="819"/>
      <c r="DK128" s="819"/>
      <c r="DL128" s="819" t="s">
        <v>
131</v>
      </c>
      <c r="DM128" s="819"/>
      <c r="DN128" s="819"/>
      <c r="DO128" s="819"/>
      <c r="DP128" s="819"/>
      <c r="DQ128" s="819" t="s">
        <v>
131</v>
      </c>
      <c r="DR128" s="819"/>
      <c r="DS128" s="819"/>
      <c r="DT128" s="819"/>
      <c r="DU128" s="819"/>
      <c r="DV128" s="820" t="s">
        <v>
131</v>
      </c>
      <c r="DW128" s="820"/>
      <c r="DX128" s="820"/>
      <c r="DY128" s="820"/>
      <c r="DZ128" s="821"/>
    </row>
    <row r="129" spans="1:131" s="233" customFormat="1" ht="26.25" customHeight="1" x14ac:dyDescent="0.2">
      <c r="A129" s="802" t="s">
        <v>
108</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
483</v>
      </c>
      <c r="X129" s="805"/>
      <c r="Y129" s="805"/>
      <c r="Z129" s="806"/>
      <c r="AA129" s="807">
        <v>
121707331</v>
      </c>
      <c r="AB129" s="808"/>
      <c r="AC129" s="808"/>
      <c r="AD129" s="808"/>
      <c r="AE129" s="809"/>
      <c r="AF129" s="810">
        <v>
118979467</v>
      </c>
      <c r="AG129" s="808"/>
      <c r="AH129" s="808"/>
      <c r="AI129" s="808"/>
      <c r="AJ129" s="809"/>
      <c r="AK129" s="810">
        <v>
122151082</v>
      </c>
      <c r="AL129" s="808"/>
      <c r="AM129" s="808"/>
      <c r="AN129" s="808"/>
      <c r="AO129" s="809"/>
      <c r="AP129" s="811"/>
      <c r="AQ129" s="812"/>
      <c r="AR129" s="812"/>
      <c r="AS129" s="812"/>
      <c r="AT129" s="813"/>
      <c r="AU129" s="236"/>
      <c r="AV129" s="236"/>
      <c r="AW129" s="236"/>
      <c r="AX129" s="779" t="s">
        <v>
484</v>
      </c>
      <c r="AY129" s="780"/>
      <c r="AZ129" s="780"/>
      <c r="BA129" s="780"/>
      <c r="BB129" s="780"/>
      <c r="BC129" s="780"/>
      <c r="BD129" s="780"/>
      <c r="BE129" s="781"/>
      <c r="BF129" s="798" t="s">
        <v>
131</v>
      </c>
      <c r="BG129" s="799"/>
      <c r="BH129" s="799"/>
      <c r="BI129" s="799"/>
      <c r="BJ129" s="799"/>
      <c r="BK129" s="799"/>
      <c r="BL129" s="800"/>
      <c r="BM129" s="798">
        <v>
16.25</v>
      </c>
      <c r="BN129" s="799"/>
      <c r="BO129" s="799"/>
      <c r="BP129" s="799"/>
      <c r="BQ129" s="799"/>
      <c r="BR129" s="799"/>
      <c r="BS129" s="800"/>
      <c r="BT129" s="798">
        <v>
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
485</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
486</v>
      </c>
      <c r="X130" s="805"/>
      <c r="Y130" s="805"/>
      <c r="Z130" s="806"/>
      <c r="AA130" s="807">
        <v>
6951744</v>
      </c>
      <c r="AB130" s="808"/>
      <c r="AC130" s="808"/>
      <c r="AD130" s="808"/>
      <c r="AE130" s="809"/>
      <c r="AF130" s="810">
        <v>
6836388</v>
      </c>
      <c r="AG130" s="808"/>
      <c r="AH130" s="808"/>
      <c r="AI130" s="808"/>
      <c r="AJ130" s="809"/>
      <c r="AK130" s="810">
        <v>
6625331</v>
      </c>
      <c r="AL130" s="808"/>
      <c r="AM130" s="808"/>
      <c r="AN130" s="808"/>
      <c r="AO130" s="809"/>
      <c r="AP130" s="811"/>
      <c r="AQ130" s="812"/>
      <c r="AR130" s="812"/>
      <c r="AS130" s="812"/>
      <c r="AT130" s="813"/>
      <c r="AU130" s="236"/>
      <c r="AV130" s="236"/>
      <c r="AW130" s="236"/>
      <c r="AX130" s="779" t="s">
        <v>
487</v>
      </c>
      <c r="AY130" s="780"/>
      <c r="AZ130" s="780"/>
      <c r="BA130" s="780"/>
      <c r="BB130" s="780"/>
      <c r="BC130" s="780"/>
      <c r="BD130" s="780"/>
      <c r="BE130" s="781"/>
      <c r="BF130" s="782">
        <v>
-1.8</v>
      </c>
      <c r="BG130" s="783"/>
      <c r="BH130" s="783"/>
      <c r="BI130" s="783"/>
      <c r="BJ130" s="783"/>
      <c r="BK130" s="783"/>
      <c r="BL130" s="784"/>
      <c r="BM130" s="782">
        <v>
25</v>
      </c>
      <c r="BN130" s="783"/>
      <c r="BO130" s="783"/>
      <c r="BP130" s="783"/>
      <c r="BQ130" s="783"/>
      <c r="BR130" s="783"/>
      <c r="BS130" s="784"/>
      <c r="BT130" s="782">
        <v>
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
488</v>
      </c>
      <c r="X131" s="789"/>
      <c r="Y131" s="789"/>
      <c r="Z131" s="790"/>
      <c r="AA131" s="791">
        <v>
114755587</v>
      </c>
      <c r="AB131" s="792"/>
      <c r="AC131" s="792"/>
      <c r="AD131" s="792"/>
      <c r="AE131" s="793"/>
      <c r="AF131" s="794">
        <v>
112143079</v>
      </c>
      <c r="AG131" s="792"/>
      <c r="AH131" s="792"/>
      <c r="AI131" s="792"/>
      <c r="AJ131" s="793"/>
      <c r="AK131" s="794">
        <v>
115525751</v>
      </c>
      <c r="AL131" s="792"/>
      <c r="AM131" s="792"/>
      <c r="AN131" s="792"/>
      <c r="AO131" s="793"/>
      <c r="AP131" s="795"/>
      <c r="AQ131" s="796"/>
      <c r="AR131" s="796"/>
      <c r="AS131" s="796"/>
      <c r="AT131" s="797"/>
      <c r="AU131" s="236"/>
      <c r="AV131" s="236"/>
      <c r="AW131" s="236"/>
      <c r="AX131" s="757" t="s">
        <v>
489</v>
      </c>
      <c r="AY131" s="758"/>
      <c r="AZ131" s="758"/>
      <c r="BA131" s="758"/>
      <c r="BB131" s="758"/>
      <c r="BC131" s="758"/>
      <c r="BD131" s="758"/>
      <c r="BE131" s="759"/>
      <c r="BF131" s="760" t="s">
        <v>
131</v>
      </c>
      <c r="BG131" s="761"/>
      <c r="BH131" s="761"/>
      <c r="BI131" s="761"/>
      <c r="BJ131" s="761"/>
      <c r="BK131" s="761"/>
      <c r="BL131" s="762"/>
      <c r="BM131" s="760">
        <v>
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
490</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
491</v>
      </c>
      <c r="W132" s="770"/>
      <c r="X132" s="770"/>
      <c r="Y132" s="770"/>
      <c r="Z132" s="771"/>
      <c r="AA132" s="772">
        <v>
-3.3966328799999999</v>
      </c>
      <c r="AB132" s="773"/>
      <c r="AC132" s="773"/>
      <c r="AD132" s="773"/>
      <c r="AE132" s="774"/>
      <c r="AF132" s="775">
        <v>
0.68787214200000002</v>
      </c>
      <c r="AG132" s="773"/>
      <c r="AH132" s="773"/>
      <c r="AI132" s="773"/>
      <c r="AJ132" s="774"/>
      <c r="AK132" s="775">
        <v>
-2.7918560480000001</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
492</v>
      </c>
      <c r="W133" s="749"/>
      <c r="X133" s="749"/>
      <c r="Y133" s="749"/>
      <c r="Z133" s="750"/>
      <c r="AA133" s="751">
        <v>
-1.8</v>
      </c>
      <c r="AB133" s="752"/>
      <c r="AC133" s="752"/>
      <c r="AD133" s="752"/>
      <c r="AE133" s="753"/>
      <c r="AF133" s="751">
        <v>
-1.6</v>
      </c>
      <c r="AG133" s="752"/>
      <c r="AH133" s="752"/>
      <c r="AI133" s="752"/>
      <c r="AJ133" s="753"/>
      <c r="AK133" s="751">
        <v>
-1.8</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H9gVdEI6sWwSApoGaAI78L7DOPT6azVSmbCAdrWMnNOI2rrhvrx4PcoKIbNmFSHTsC7pi88Hb+kA3nNCoaMzCg==" saltValue="awTI3eLhvAZYFEfne/I7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zoomScale="85" zoomScaleNormal="85" zoomScaleSheetLayoutView="85" workbookViewId="0">
      <selection activeCell="AR72" sqref="AR72"/>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
493</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I52" zoomScale="85" zoomScaleNormal="8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JYFeFVoP1CDYzrQMASAyKeBWaagXmbqhP/LGm2gul29iR1i1UH9gY3MAtSudZMVgtWXjB1PAFPiBqepPnn/g==" saltValue="uKi/OSPDpYjV0eQ9YesiG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6" zoomScale="85" zoomScaleSheetLayoutView="85" workbookViewId="0">
      <selection activeCell="AP12" sqref="AP12"/>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
494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
495</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53" t="s">
        <v>
496</v>
      </c>
      <c r="AP7" s="275"/>
      <c r="AQ7" s="276" t="s">
        <v>
497</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54"/>
      <c r="AP8" s="281" t="s">
        <v>
498</v>
      </c>
      <c r="AQ8" s="282" t="s">
        <v>
499</v>
      </c>
      <c r="AR8" s="283" t="s">
        <v>
500</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65" t="s">
        <v>
501</v>
      </c>
      <c r="AL9" s="1166"/>
      <c r="AM9" s="1166"/>
      <c r="AN9" s="1167"/>
      <c r="AO9" s="284">
        <v>
28897662</v>
      </c>
      <c r="AP9" s="284">
        <v>
62538</v>
      </c>
      <c r="AQ9" s="285">
        <v>
64680</v>
      </c>
      <c r="AR9" s="286">
        <v>
-3.3</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65" t="s">
        <v>
502</v>
      </c>
      <c r="AL10" s="1166"/>
      <c r="AM10" s="1166"/>
      <c r="AN10" s="1167"/>
      <c r="AO10" s="287">
        <v>
358948</v>
      </c>
      <c r="AP10" s="287">
        <v>
777</v>
      </c>
      <c r="AQ10" s="288">
        <v>
847</v>
      </c>
      <c r="AR10" s="289">
        <v>
-8.3000000000000007</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65" t="s">
        <v>
503</v>
      </c>
      <c r="AL11" s="1166"/>
      <c r="AM11" s="1166"/>
      <c r="AN11" s="1167"/>
      <c r="AO11" s="287" t="s">
        <v>
504</v>
      </c>
      <c r="AP11" s="287" t="s">
        <v>
504</v>
      </c>
      <c r="AQ11" s="288" t="s">
        <v>
504</v>
      </c>
      <c r="AR11" s="289" t="s">
        <v>
504</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65" t="s">
        <v>
505</v>
      </c>
      <c r="AL12" s="1166"/>
      <c r="AM12" s="1166"/>
      <c r="AN12" s="1167"/>
      <c r="AO12" s="287" t="s">
        <v>
504</v>
      </c>
      <c r="AP12" s="287" t="s">
        <v>
504</v>
      </c>
      <c r="AQ12" s="288" t="s">
        <v>
504</v>
      </c>
      <c r="AR12" s="289" t="s">
        <v>
504</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65" t="s">
        <v>
506</v>
      </c>
      <c r="AL13" s="1166"/>
      <c r="AM13" s="1166"/>
      <c r="AN13" s="1167"/>
      <c r="AO13" s="287">
        <v>
715503</v>
      </c>
      <c r="AP13" s="287">
        <v>
1548</v>
      </c>
      <c r="AQ13" s="288">
        <v>
2336</v>
      </c>
      <c r="AR13" s="289">
        <v>
-33.700000000000003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65" t="s">
        <v>
507</v>
      </c>
      <c r="AL14" s="1166"/>
      <c r="AM14" s="1166"/>
      <c r="AN14" s="1167"/>
      <c r="AO14" s="287">
        <v>
1102315</v>
      </c>
      <c r="AP14" s="287">
        <v>
2386</v>
      </c>
      <c r="AQ14" s="288">
        <v>
1534</v>
      </c>
      <c r="AR14" s="289">
        <v>
55.5</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8" t="s">
        <v>
508</v>
      </c>
      <c r="AL15" s="1169"/>
      <c r="AM15" s="1169"/>
      <c r="AN15" s="1170"/>
      <c r="AO15" s="287">
        <v>
-2126045</v>
      </c>
      <c r="AP15" s="287">
        <v>
-4601</v>
      </c>
      <c r="AQ15" s="288">
        <v>
-4617</v>
      </c>
      <c r="AR15" s="289">
        <v>
-0.3</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8" t="s">
        <v>
189</v>
      </c>
      <c r="AL16" s="1169"/>
      <c r="AM16" s="1169"/>
      <c r="AN16" s="1170"/>
      <c r="AO16" s="287">
        <v>
28948383</v>
      </c>
      <c r="AP16" s="287">
        <v>
62648</v>
      </c>
      <c r="AQ16" s="288">
        <v>
64780</v>
      </c>
      <c r="AR16" s="289">
        <v>
-3.3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
509</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
510</v>
      </c>
      <c r="AP20" s="296" t="s">
        <v>
511</v>
      </c>
      <c r="AQ20" s="297" t="s">
        <v>
512</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71" t="s">
        <v>
513</v>
      </c>
      <c r="AL21" s="1172"/>
      <c r="AM21" s="1172"/>
      <c r="AN21" s="1173"/>
      <c r="AO21" s="300">
        <v>
6.25</v>
      </c>
      <c r="AP21" s="301">
        <v>
6.3</v>
      </c>
      <c r="AQ21" s="302">
        <v>
-0.05</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71" t="s">
        <v>
514</v>
      </c>
      <c r="AL22" s="1172"/>
      <c r="AM22" s="1172"/>
      <c r="AN22" s="1173"/>
      <c r="AO22" s="305">
        <v>
98.3</v>
      </c>
      <c r="AP22" s="306">
        <v>
98.9</v>
      </c>
      <c r="AQ22" s="307">
        <v>
-0.6</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64" t="s">
        <v>
515</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70"/>
    </row>
    <row r="27" spans="1:46" ht="13.2" x14ac:dyDescent="0.2">
      <c r="A27" s="312"/>
      <c r="AO27" s="265"/>
      <c r="AP27" s="265"/>
      <c r="AQ27" s="265"/>
      <c r="AR27" s="265"/>
      <c r="AS27" s="265"/>
      <c r="AT27" s="265"/>
    </row>
    <row r="28" spans="1:46" ht="16.2" x14ac:dyDescent="0.2">
      <c r="A28" s="266" t="s">
        <v>
516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
517</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53" t="s">
        <v>
496</v>
      </c>
      <c r="AP30" s="275"/>
      <c r="AQ30" s="276" t="s">
        <v>
497</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54"/>
      <c r="AP31" s="281" t="s">
        <v>
498</v>
      </c>
      <c r="AQ31" s="282" t="s">
        <v>
499</v>
      </c>
      <c r="AR31" s="283" t="s">
        <v>
500</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5" t="s">
        <v>
518</v>
      </c>
      <c r="AL32" s="1156"/>
      <c r="AM32" s="1156"/>
      <c r="AN32" s="1157"/>
      <c r="AO32" s="315">
        <v>
1093603</v>
      </c>
      <c r="AP32" s="315">
        <v>
2367</v>
      </c>
      <c r="AQ32" s="316">
        <v>
4307</v>
      </c>
      <c r="AR32" s="317">
        <v>
-45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5" t="s">
        <v>
519</v>
      </c>
      <c r="AL33" s="1156"/>
      <c r="AM33" s="1156"/>
      <c r="AN33" s="1157"/>
      <c r="AO33" s="315" t="s">
        <v>
504</v>
      </c>
      <c r="AP33" s="315" t="s">
        <v>
504</v>
      </c>
      <c r="AQ33" s="316" t="s">
        <v>
504</v>
      </c>
      <c r="AR33" s="317" t="s">
        <v>
504</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5" t="s">
        <v>
520</v>
      </c>
      <c r="AL34" s="1156"/>
      <c r="AM34" s="1156"/>
      <c r="AN34" s="1157"/>
      <c r="AO34" s="315">
        <v>
105033</v>
      </c>
      <c r="AP34" s="315">
        <v>
227</v>
      </c>
      <c r="AQ34" s="316">
        <v>
453</v>
      </c>
      <c r="AR34" s="317">
        <v>
-49.9</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5" t="s">
        <v>
521</v>
      </c>
      <c r="AL35" s="1156"/>
      <c r="AM35" s="1156"/>
      <c r="AN35" s="1157"/>
      <c r="AO35" s="315">
        <v>
12076</v>
      </c>
      <c r="AP35" s="315">
        <v>
26</v>
      </c>
      <c r="AQ35" s="316">
        <v>
23</v>
      </c>
      <c r="AR35" s="317">
        <v>
13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5" t="s">
        <v>
522</v>
      </c>
      <c r="AL36" s="1156"/>
      <c r="AM36" s="1156"/>
      <c r="AN36" s="1157"/>
      <c r="AO36" s="315">
        <v>
130732</v>
      </c>
      <c r="AP36" s="315">
        <v>
283</v>
      </c>
      <c r="AQ36" s="316">
        <v>
309</v>
      </c>
      <c r="AR36" s="317">
        <v>
-8.4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5" t="s">
        <v>
523</v>
      </c>
      <c r="AL37" s="1156"/>
      <c r="AM37" s="1156"/>
      <c r="AN37" s="1157"/>
      <c r="AO37" s="315">
        <v>
2058574</v>
      </c>
      <c r="AP37" s="315">
        <v>
4455</v>
      </c>
      <c r="AQ37" s="316">
        <v>
2268</v>
      </c>
      <c r="AR37" s="317">
        <v>
96.4</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8" t="s">
        <v>
524</v>
      </c>
      <c r="AL38" s="1159"/>
      <c r="AM38" s="1159"/>
      <c r="AN38" s="1160"/>
      <c r="AO38" s="318" t="s">
        <v>
504</v>
      </c>
      <c r="AP38" s="318" t="s">
        <v>
504</v>
      </c>
      <c r="AQ38" s="319" t="s">
        <v>
504</v>
      </c>
      <c r="AR38" s="307" t="s">
        <v>
504</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8" t="s">
        <v>
525</v>
      </c>
      <c r="AL39" s="1159"/>
      <c r="AM39" s="1159"/>
      <c r="AN39" s="1160"/>
      <c r="AO39" s="315" t="s">
        <v>
504</v>
      </c>
      <c r="AP39" s="315" t="s">
        <v>
504</v>
      </c>
      <c r="AQ39" s="316">
        <v>
-17</v>
      </c>
      <c r="AR39" s="317" t="s">
        <v>
504</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5" t="s">
        <v>
526</v>
      </c>
      <c r="AL40" s="1156"/>
      <c r="AM40" s="1156"/>
      <c r="AN40" s="1157"/>
      <c r="AO40" s="315">
        <v>
-6625331</v>
      </c>
      <c r="AP40" s="315">
        <v>
-14338</v>
      </c>
      <c r="AQ40" s="316">
        <v>
-14818</v>
      </c>
      <c r="AR40" s="317">
        <v>
-3.2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1" t="s">
        <v>
300</v>
      </c>
      <c r="AL41" s="1162"/>
      <c r="AM41" s="1162"/>
      <c r="AN41" s="1163"/>
      <c r="AO41" s="315">
        <v>
-3225313</v>
      </c>
      <c r="AP41" s="315">
        <v>
-6980</v>
      </c>
      <c r="AQ41" s="316">
        <v>
-7476</v>
      </c>
      <c r="AR41" s="317">
        <v>
-6.6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
527</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
528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
529</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8" t="s">
        <v>
496</v>
      </c>
      <c r="AN49" s="1150" t="s">
        <v>
530</v>
      </c>
      <c r="AO49" s="1151"/>
      <c r="AP49" s="1151"/>
      <c r="AQ49" s="1151"/>
      <c r="AR49" s="115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9"/>
      <c r="AN50" s="331" t="s">
        <v>
531</v>
      </c>
      <c r="AO50" s="332" t="s">
        <v>
532</v>
      </c>
      <c r="AP50" s="333" t="s">
        <v>
533</v>
      </c>
      <c r="AQ50" s="334" t="s">
        <v>
534</v>
      </c>
      <c r="AR50" s="335" t="s">
        <v>
535</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
536</v>
      </c>
      <c r="AL51" s="328"/>
      <c r="AM51" s="336">
        <v>
25336715</v>
      </c>
      <c r="AN51" s="337">
        <v>
55029</v>
      </c>
      <c r="AO51" s="338">
        <v>
21.9</v>
      </c>
      <c r="AP51" s="339">
        <v>
46686</v>
      </c>
      <c r="AQ51" s="340">
        <v>
-9.5</v>
      </c>
      <c r="AR51" s="341">
        <v>
31.4</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
537</v>
      </c>
      <c r="AM52" s="344">
        <v>
18319070</v>
      </c>
      <c r="AN52" s="345">
        <v>
39787</v>
      </c>
      <c r="AO52" s="346">
        <v>
26.9</v>
      </c>
      <c r="AP52" s="347">
        <v>
32595</v>
      </c>
      <c r="AQ52" s="348">
        <v>
-7.8</v>
      </c>
      <c r="AR52" s="349">
        <v>
34.700000000000003</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
538</v>
      </c>
      <c r="AL53" s="328"/>
      <c r="AM53" s="336">
        <v>
21614438</v>
      </c>
      <c r="AN53" s="337">
        <v>
46725</v>
      </c>
      <c r="AO53" s="338">
        <v>
-15.1</v>
      </c>
      <c r="AP53" s="339">
        <v>
49796</v>
      </c>
      <c r="AQ53" s="340">
        <v>
6.7</v>
      </c>
      <c r="AR53" s="341">
        <v>
-21.8</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
537</v>
      </c>
      <c r="AM54" s="344">
        <v>
15411285</v>
      </c>
      <c r="AN54" s="345">
        <v>
33315</v>
      </c>
      <c r="AO54" s="346">
        <v>
-16.3</v>
      </c>
      <c r="AP54" s="347">
        <v>
37281</v>
      </c>
      <c r="AQ54" s="348">
        <v>
14.4</v>
      </c>
      <c r="AR54" s="349">
        <v>
-30.7</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
539</v>
      </c>
      <c r="AL55" s="328"/>
      <c r="AM55" s="336">
        <v>
24997449</v>
      </c>
      <c r="AN55" s="337">
        <v>
53810</v>
      </c>
      <c r="AO55" s="338">
        <v>
15.2</v>
      </c>
      <c r="AP55" s="339">
        <v>
51681</v>
      </c>
      <c r="AQ55" s="340">
        <v>
3.8</v>
      </c>
      <c r="AR55" s="341">
        <v>
11.4</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
537</v>
      </c>
      <c r="AM56" s="344">
        <v>
15792496</v>
      </c>
      <c r="AN56" s="345">
        <v>
33995</v>
      </c>
      <c r="AO56" s="346">
        <v>
2</v>
      </c>
      <c r="AP56" s="347">
        <v>
37226</v>
      </c>
      <c r="AQ56" s="348">
        <v>
-0.1</v>
      </c>
      <c r="AR56" s="349">
        <v>
2.1</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
540</v>
      </c>
      <c r="AL57" s="328"/>
      <c r="AM57" s="336">
        <v>
32286452</v>
      </c>
      <c r="AN57" s="337">
        <v>
69629</v>
      </c>
      <c r="AO57" s="338">
        <v>
29.4</v>
      </c>
      <c r="AP57" s="339">
        <v>
50465</v>
      </c>
      <c r="AQ57" s="340">
        <v>
-2.4</v>
      </c>
      <c r="AR57" s="341">
        <v>
31.8</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
537</v>
      </c>
      <c r="AM58" s="344">
        <v>
23774182</v>
      </c>
      <c r="AN58" s="345">
        <v>
51272</v>
      </c>
      <c r="AO58" s="346">
        <v>
50.8</v>
      </c>
      <c r="AP58" s="347">
        <v>
34193</v>
      </c>
      <c r="AQ58" s="348">
        <v>
-8.1</v>
      </c>
      <c r="AR58" s="349">
        <v>
58.9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
541</v>
      </c>
      <c r="AL59" s="328"/>
      <c r="AM59" s="336">
        <v>
26317998</v>
      </c>
      <c r="AN59" s="337">
        <v>
56955</v>
      </c>
      <c r="AO59" s="338">
        <v>
-18.2</v>
      </c>
      <c r="AP59" s="339">
        <v>
51679</v>
      </c>
      <c r="AQ59" s="340">
        <v>
2.4</v>
      </c>
      <c r="AR59" s="341">
        <v>
-20.6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
537</v>
      </c>
      <c r="AM60" s="344">
        <v>
19308830</v>
      </c>
      <c r="AN60" s="345">
        <v>
41786</v>
      </c>
      <c r="AO60" s="346">
        <v>
-18.5</v>
      </c>
      <c r="AP60" s="347">
        <v>
35132</v>
      </c>
      <c r="AQ60" s="348">
        <v>
2.7</v>
      </c>
      <c r="AR60" s="349">
        <v>
-21.2</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
542</v>
      </c>
      <c r="AL61" s="350"/>
      <c r="AM61" s="351">
        <v>
26110610</v>
      </c>
      <c r="AN61" s="352">
        <v>
56430</v>
      </c>
      <c r="AO61" s="353">
        <v>
6.6</v>
      </c>
      <c r="AP61" s="354">
        <v>
50061</v>
      </c>
      <c r="AQ61" s="355">
        <v>
0.2</v>
      </c>
      <c r="AR61" s="341">
        <v>
6.4</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
537</v>
      </c>
      <c r="AM62" s="344">
        <v>
18521173</v>
      </c>
      <c r="AN62" s="345">
        <v>
40031</v>
      </c>
      <c r="AO62" s="346">
        <v>
9</v>
      </c>
      <c r="AP62" s="347">
        <v>
35285</v>
      </c>
      <c r="AQ62" s="348">
        <v>
0.2</v>
      </c>
      <c r="AR62" s="349">
        <v>
8.8000000000000007</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LWBWENzMkn7Dx/DEIywIP20CaBmJuGl19JBdB+wBwTotHHEYoOa9J/b4nWfKL+1b7nOiYqlNg4/Hv0UFCWnj6g==" saltValue="sEPQMp/D3UVSsEkAJJ9H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5" zoomScale="70" zoomScaleNormal="70" zoomScaleSheetLayoutView="55" workbookViewId="0">
      <selection activeCell="AG102" sqref="AG102"/>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
544</v>
      </c>
    </row>
    <row r="120" spans="125:125" ht="13.5" hidden="1" customHeight="1" x14ac:dyDescent="0.2"/>
    <row r="121" spans="125:125" ht="13.5" hidden="1" customHeight="1" x14ac:dyDescent="0.2">
      <c r="DU121" s="262"/>
    </row>
  </sheetData>
  <sheetProtection algorithmName="SHA-512" hashValue="eb8QdJAytRY2NjXDo0Fus1ukBbW9cE3Vj0OaZXQKPQUwLj9z2pGwFhQEDccLROeRUC1xUcZhih1xSRC2+0kFGA==" saltValue="yTF5/JgeaGzVIQsSNJckq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85" zoomScaleNormal="85" zoomScaleSheetLayoutView="55" workbookViewId="0">
      <selection activeCell="CT101" sqref="CT101"/>
    </sheetView>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
493</v>
      </c>
    </row>
  </sheetData>
  <sheetProtection algorithmName="SHA-512" hashValue="uWS92ZErk4MmIU5nzg87qblnukSOD2jAVewaD645gLK3jsC9N65RJdN1hLArJCsWCf8nyilHBTc8kymeCs/8Pw==" saltValue="lC8YTq1Wdb8j8LziXsF6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6"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545</v>
      </c>
      <c r="G46" s="8" t="s">
        <v>
546</v>
      </c>
      <c r="H46" s="8" t="s">
        <v>
547</v>
      </c>
      <c r="I46" s="8" t="s">
        <v>
548</v>
      </c>
      <c r="J46" s="9" t="s">
        <v>
549</v>
      </c>
    </row>
    <row r="47" spans="2:10" ht="57.75" customHeight="1" x14ac:dyDescent="0.2">
      <c r="B47" s="10"/>
      <c r="C47" s="1174" t="s">
        <v>
3</v>
      </c>
      <c r="D47" s="1174"/>
      <c r="E47" s="1175"/>
      <c r="F47" s="11">
        <v>
11.57</v>
      </c>
      <c r="G47" s="12">
        <v>
12.09</v>
      </c>
      <c r="H47" s="12">
        <v>
12.03</v>
      </c>
      <c r="I47" s="12">
        <v>
19.87</v>
      </c>
      <c r="J47" s="13">
        <v>
18.66</v>
      </c>
    </row>
    <row r="48" spans="2:10" ht="57.75" customHeight="1" x14ac:dyDescent="0.2">
      <c r="B48" s="14"/>
      <c r="C48" s="1176" t="s">
        <v>
4</v>
      </c>
      <c r="D48" s="1176"/>
      <c r="E48" s="1177"/>
      <c r="F48" s="15">
        <v>
10.17</v>
      </c>
      <c r="G48" s="16">
        <v>
8.43</v>
      </c>
      <c r="H48" s="16">
        <v>
10.23</v>
      </c>
      <c r="I48" s="16">
        <v>
12.37</v>
      </c>
      <c r="J48" s="17">
        <v>
13.62</v>
      </c>
    </row>
    <row r="49" spans="2:10" ht="57.75" customHeight="1" thickBot="1" x14ac:dyDescent="0.25">
      <c r="B49" s="18"/>
      <c r="C49" s="1178" t="s">
        <v>
5</v>
      </c>
      <c r="D49" s="1178"/>
      <c r="E49" s="1179"/>
      <c r="F49" s="19">
        <v>
3.68</v>
      </c>
      <c r="G49" s="20" t="s">
        <v>
550</v>
      </c>
      <c r="H49" s="20">
        <v>
2.19</v>
      </c>
      <c r="I49" s="20">
        <v>
9.4700000000000006</v>
      </c>
      <c r="J49" s="21">
        <v>
0.87</v>
      </c>
    </row>
    <row r="50" spans="2:10" ht="13.2" x14ac:dyDescent="0.2"/>
  </sheetData>
  <sheetProtection algorithmName="SHA-512" hashValue="iLyMqXz4/52Bat/Uo6rNkfx4zthY3e408qb7lKdeSIX6LCx2qVRnZJJjEoTcrtojE/s64f0J0nnhVIzY++V71Q==" saltValue="1XKKBScmbGAy9UiwWHuoK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drawing r:id="rId2"/>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2023-03-15T05:13:15Z</cp:lastPrinted>
  <dcterms:created xsi:type="dcterms:W3CDTF">2023-02-20T04:45:43Z</dcterms:created>
  <dcterms:modified xsi:type="dcterms:W3CDTF">2023-03-17T01:45:52Z</dcterms:modified>
  <cp:category/>
</cp:coreProperties>
</file>